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IGNATURE" sheetId="1" r:id="rId1"/>
  </sheets>
  <calcPr calcId="124519"/>
</workbook>
</file>

<file path=xl/calcChain.xml><?xml version="1.0" encoding="utf-8"?>
<calcChain xmlns="http://schemas.openxmlformats.org/spreadsheetml/2006/main">
  <c r="I9" i="1"/>
  <c r="H9"/>
  <c r="J9" l="1"/>
  <c r="I10" l="1"/>
  <c r="H10"/>
  <c r="J10" s="1"/>
  <c r="H11"/>
  <c r="J11" s="1"/>
  <c r="H12"/>
  <c r="J12" l="1"/>
  <c r="I14" l="1"/>
  <c r="H14"/>
  <c r="I13"/>
  <c r="H13"/>
  <c r="I15"/>
  <c r="H15"/>
  <c r="J14" l="1"/>
  <c r="J13"/>
  <c r="J15"/>
  <c r="I16" l="1"/>
  <c r="H16"/>
  <c r="J16" l="1"/>
  <c r="I17"/>
  <c r="H17"/>
  <c r="J17" l="1"/>
  <c r="H18"/>
  <c r="J18" s="1"/>
  <c r="I19" l="1"/>
  <c r="H19"/>
  <c r="J19" l="1"/>
  <c r="I20" l="1"/>
  <c r="H20"/>
  <c r="J20" l="1"/>
  <c r="H21"/>
  <c r="J21" s="1"/>
  <c r="H22"/>
  <c r="J22" s="1"/>
  <c r="H23" l="1"/>
  <c r="J23" l="1"/>
  <c r="I24" l="1"/>
  <c r="H24"/>
  <c r="J24" l="1"/>
  <c r="H25"/>
  <c r="J25" s="1"/>
  <c r="H26"/>
  <c r="J26" s="1"/>
  <c r="I27" l="1"/>
  <c r="H27"/>
  <c r="J27" l="1"/>
  <c r="H28"/>
  <c r="J28" s="1"/>
  <c r="H29" l="1"/>
  <c r="J29" s="1"/>
  <c r="H30" l="1"/>
  <c r="J30" s="1"/>
  <c r="H31" l="1"/>
  <c r="J31" l="1"/>
  <c r="I32" l="1"/>
  <c r="H32"/>
  <c r="J32" l="1"/>
  <c r="H33"/>
  <c r="J33" s="1"/>
  <c r="I34"/>
  <c r="H34"/>
  <c r="J34" l="1"/>
  <c r="H35"/>
  <c r="J35" s="1"/>
  <c r="I37" l="1"/>
  <c r="H37"/>
  <c r="H36"/>
  <c r="J36" s="1"/>
  <c r="J37" l="1"/>
  <c r="H38"/>
  <c r="J38" s="1"/>
  <c r="H39" l="1"/>
  <c r="J39" s="1"/>
  <c r="H40" l="1"/>
  <c r="J40" l="1"/>
  <c r="I41" l="1"/>
  <c r="H41"/>
  <c r="J41" l="1"/>
  <c r="H42"/>
  <c r="J42" l="1"/>
  <c r="I43" l="1"/>
  <c r="H43"/>
  <c r="J43" l="1"/>
  <c r="I44" l="1"/>
  <c r="H44"/>
  <c r="J44" l="1"/>
  <c r="H45"/>
  <c r="J45" l="1"/>
  <c r="I46" l="1"/>
  <c r="H46"/>
  <c r="J46" l="1"/>
  <c r="I47" l="1"/>
  <c r="H47"/>
  <c r="H48"/>
  <c r="J48" s="1"/>
  <c r="H49"/>
  <c r="J49" s="1"/>
  <c r="J47" l="1"/>
  <c r="H50"/>
  <c r="J50" s="1"/>
  <c r="H51"/>
  <c r="I52" l="1"/>
  <c r="H52"/>
  <c r="J52" l="1"/>
  <c r="I53" l="1"/>
  <c r="H53"/>
  <c r="J53" l="1"/>
  <c r="H54" l="1"/>
  <c r="J54" s="1"/>
  <c r="I55" l="1"/>
  <c r="H55"/>
  <c r="J55" l="1"/>
  <c r="H56"/>
  <c r="J56" s="1"/>
  <c r="I57" l="1"/>
  <c r="H57"/>
  <c r="J57" l="1"/>
  <c r="H58"/>
  <c r="J58" s="1"/>
  <c r="H59" l="1"/>
  <c r="J59" s="1"/>
  <c r="H60" l="1"/>
  <c r="J60" s="1"/>
  <c r="H61"/>
  <c r="J61" s="1"/>
  <c r="I62" l="1"/>
  <c r="H62"/>
  <c r="J62" l="1"/>
  <c r="H63"/>
  <c r="J63" s="1"/>
  <c r="H64"/>
  <c r="J64" s="1"/>
  <c r="H65" l="1"/>
  <c r="J65" s="1"/>
  <c r="H66"/>
  <c r="J66" s="1"/>
  <c r="H67" l="1"/>
  <c r="J67" l="1"/>
  <c r="I68" l="1"/>
  <c r="H68"/>
  <c r="I69"/>
  <c r="H69"/>
  <c r="J68" l="1"/>
  <c r="J69"/>
  <c r="I70" l="1"/>
  <c r="H70"/>
  <c r="J70" l="1"/>
  <c r="H71"/>
  <c r="J71" s="1"/>
  <c r="H72"/>
  <c r="J72" s="1"/>
  <c r="H73" l="1"/>
  <c r="J73" s="1"/>
  <c r="H74" l="1"/>
  <c r="J74" s="1"/>
  <c r="H75" l="1"/>
  <c r="J75" s="1"/>
  <c r="H76" l="1"/>
  <c r="J76" s="1"/>
  <c r="H77" l="1"/>
  <c r="J77" s="1"/>
  <c r="H78"/>
  <c r="J78" s="1"/>
  <c r="I79" l="1"/>
  <c r="H79"/>
  <c r="H80"/>
  <c r="J80" s="1"/>
  <c r="H81"/>
  <c r="J81" s="1"/>
  <c r="J79" l="1"/>
  <c r="H82"/>
  <c r="J82" s="1"/>
  <c r="I83" l="1"/>
  <c r="H83"/>
  <c r="J83" l="1"/>
  <c r="I84" l="1"/>
  <c r="H84"/>
  <c r="I85"/>
  <c r="H85"/>
  <c r="J85" l="1"/>
  <c r="J84"/>
  <c r="H86" l="1"/>
  <c r="J86" l="1"/>
  <c r="I87" l="1"/>
  <c r="H87"/>
  <c r="J87" l="1"/>
  <c r="I88" l="1"/>
  <c r="H88"/>
  <c r="I89"/>
  <c r="H89"/>
  <c r="J89" l="1"/>
  <c r="J88"/>
  <c r="H90" l="1"/>
  <c r="J90" s="1"/>
  <c r="H91" l="1"/>
  <c r="J91" s="1"/>
  <c r="H92" l="1"/>
  <c r="J92" s="1"/>
  <c r="I93" l="1"/>
  <c r="H93"/>
  <c r="I94"/>
  <c r="H94"/>
  <c r="J93" l="1"/>
  <c r="J94"/>
  <c r="H95" l="1"/>
  <c r="J95" s="1"/>
  <c r="H96" l="1"/>
  <c r="J96" s="1"/>
  <c r="I97" l="1"/>
  <c r="H97"/>
  <c r="J98"/>
  <c r="J97" l="1"/>
  <c r="J99"/>
  <c r="I100" l="1"/>
  <c r="H100"/>
  <c r="J100" l="1"/>
  <c r="H101"/>
  <c r="J101" s="1"/>
  <c r="H102"/>
  <c r="J102" s="1"/>
  <c r="H103" l="1"/>
  <c r="I104"/>
  <c r="H104"/>
  <c r="H105"/>
  <c r="J105" s="1"/>
  <c r="H106"/>
  <c r="J106" s="1"/>
  <c r="J104" l="1"/>
  <c r="J103"/>
  <c r="H107" l="1"/>
  <c r="J107" s="1"/>
  <c r="H109"/>
  <c r="J109" s="1"/>
  <c r="H108"/>
  <c r="J108" s="1"/>
  <c r="H110" l="1"/>
  <c r="I111"/>
  <c r="H111"/>
  <c r="J110" l="1"/>
  <c r="J111"/>
  <c r="I112"/>
  <c r="H112"/>
  <c r="J112" l="1"/>
  <c r="H113"/>
  <c r="J113" s="1"/>
  <c r="H114"/>
  <c r="J114" s="1"/>
  <c r="I115" l="1"/>
  <c r="H115"/>
  <c r="J115" l="1"/>
  <c r="H116"/>
  <c r="J116" s="1"/>
  <c r="H117"/>
  <c r="J117" s="1"/>
  <c r="H118" l="1"/>
  <c r="J118" l="1"/>
  <c r="I119" l="1"/>
  <c r="H119"/>
  <c r="H120"/>
  <c r="J120" s="1"/>
  <c r="J119" l="1"/>
  <c r="H121"/>
  <c r="J121" s="1"/>
  <c r="H162" l="1"/>
  <c r="I163"/>
  <c r="H163"/>
  <c r="H164"/>
  <c r="I165"/>
  <c r="H165"/>
  <c r="I166"/>
  <c r="H166"/>
  <c r="H167"/>
  <c r="J167" s="1"/>
  <c r="H168"/>
  <c r="J168" s="1"/>
  <c r="H169"/>
  <c r="J169" s="1"/>
  <c r="H170"/>
  <c r="I171"/>
  <c r="H17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H180"/>
  <c r="J180" s="1"/>
  <c r="H181"/>
  <c r="I182"/>
  <c r="H182"/>
  <c r="I183"/>
  <c r="H183"/>
  <c r="I184"/>
  <c r="H184"/>
  <c r="H185"/>
  <c r="J185" s="1"/>
  <c r="H186"/>
  <c r="I187"/>
  <c r="H187"/>
  <c r="H188"/>
  <c r="I189"/>
  <c r="H189"/>
  <c r="H190"/>
  <c r="I191"/>
  <c r="H191"/>
  <c r="I194"/>
  <c r="H194"/>
  <c r="I193"/>
  <c r="H193"/>
  <c r="H192"/>
  <c r="J192" s="1"/>
  <c r="I195"/>
  <c r="H195"/>
  <c r="I196"/>
  <c r="H196"/>
  <c r="I197"/>
  <c r="H197"/>
  <c r="H198"/>
  <c r="J198" s="1"/>
  <c r="H199"/>
  <c r="J199" s="1"/>
  <c r="H200"/>
  <c r="I201"/>
  <c r="H201"/>
  <c r="H202"/>
  <c r="J202" s="1"/>
  <c r="H203"/>
  <c r="J203" s="1"/>
  <c r="H204"/>
  <c r="J204" s="1"/>
  <c r="H205"/>
  <c r="J205" s="1"/>
  <c r="H206"/>
  <c r="I207"/>
  <c r="H207"/>
  <c r="I208"/>
  <c r="H208"/>
  <c r="I209"/>
  <c r="H209"/>
  <c r="H210"/>
  <c r="J210" s="1"/>
  <c r="H211"/>
  <c r="I212"/>
  <c r="H212"/>
  <c r="H213"/>
  <c r="J213" s="1"/>
  <c r="H214"/>
  <c r="J214" s="1"/>
  <c r="I216"/>
  <c r="H216"/>
  <c r="H215"/>
  <c r="J215" s="1"/>
  <c r="I217"/>
  <c r="H217"/>
  <c r="H218"/>
  <c r="J218" s="1"/>
  <c r="H219"/>
  <c r="I220"/>
  <c r="H220"/>
  <c r="I221"/>
  <c r="H221"/>
  <c r="I222"/>
  <c r="H222"/>
  <c r="H223"/>
  <c r="J223" s="1"/>
  <c r="H224"/>
  <c r="J224" s="1"/>
  <c r="H225"/>
  <c r="J225" s="1"/>
  <c r="H226"/>
  <c r="J226" s="1"/>
  <c r="H227"/>
  <c r="J227" s="1"/>
  <c r="H228"/>
  <c r="I229"/>
  <c r="H229"/>
  <c r="I230"/>
  <c r="H230"/>
  <c r="I231"/>
  <c r="H231"/>
  <c r="H232"/>
  <c r="J232" s="1"/>
  <c r="H233"/>
  <c r="J233" s="1"/>
  <c r="H234"/>
  <c r="J234" s="1"/>
  <c r="H235"/>
  <c r="J235" s="1"/>
  <c r="H236"/>
  <c r="J236" s="1"/>
  <c r="H237"/>
  <c r="I238"/>
  <c r="H238"/>
  <c r="I239"/>
  <c r="H239"/>
  <c r="H240"/>
  <c r="J240" s="1"/>
  <c r="H241"/>
  <c r="J241" s="1"/>
  <c r="H243"/>
  <c r="J243" s="1"/>
  <c r="H242"/>
  <c r="J242" s="1"/>
  <c r="I244"/>
  <c r="H244"/>
  <c r="H245"/>
  <c r="J245" s="1"/>
  <c r="H246"/>
  <c r="J246" s="1"/>
  <c r="H247"/>
  <c r="J247" s="1"/>
  <c r="H248"/>
  <c r="I249"/>
  <c r="H249"/>
  <c r="H251"/>
  <c r="J251" s="1"/>
  <c r="I250"/>
  <c r="H250"/>
  <c r="H252"/>
  <c r="J252" s="1"/>
  <c r="H253"/>
  <c r="J253" s="1"/>
  <c r="I254"/>
  <c r="H254"/>
  <c r="H255"/>
  <c r="J255" s="1"/>
  <c r="H256"/>
  <c r="J256" s="1"/>
  <c r="I257"/>
  <c r="H257"/>
  <c r="H258"/>
  <c r="I259"/>
  <c r="H259"/>
  <c r="I260"/>
  <c r="H260"/>
  <c r="I261"/>
  <c r="H261"/>
  <c r="H262"/>
  <c r="I262"/>
  <c r="I263"/>
  <c r="H263"/>
  <c r="I264"/>
  <c r="H264"/>
  <c r="I265"/>
  <c r="J189" l="1"/>
  <c r="J262"/>
  <c r="J257"/>
  <c r="J250"/>
  <c r="J197"/>
  <c r="J264"/>
  <c r="J166"/>
  <c r="J191"/>
  <c r="J184"/>
  <c r="J171"/>
  <c r="J163"/>
  <c r="J162"/>
  <c r="J164"/>
  <c r="J165"/>
  <c r="J170"/>
  <c r="J181"/>
  <c r="J182"/>
  <c r="J183"/>
  <c r="J187"/>
  <c r="J186"/>
  <c r="J188"/>
  <c r="J190"/>
  <c r="J194"/>
  <c r="J217"/>
  <c r="J201"/>
  <c r="J193"/>
  <c r="J216"/>
  <c r="J196"/>
  <c r="J244"/>
  <c r="J195"/>
  <c r="J260"/>
  <c r="J239"/>
  <c r="J231"/>
  <c r="J209"/>
  <c r="J200"/>
  <c r="J206"/>
  <c r="J207"/>
  <c r="J208"/>
  <c r="J212"/>
  <c r="J211"/>
  <c r="J222"/>
  <c r="J219"/>
  <c r="J220"/>
  <c r="J221"/>
  <c r="J230"/>
  <c r="J228"/>
  <c r="J229"/>
  <c r="J237"/>
  <c r="J238"/>
  <c r="J248"/>
  <c r="J249"/>
  <c r="J254"/>
  <c r="J261"/>
  <c r="J263"/>
  <c r="J258"/>
  <c r="J259"/>
  <c r="H265"/>
  <c r="J265" s="1"/>
  <c r="H122" l="1"/>
  <c r="J122" s="1"/>
  <c r="H123" l="1"/>
  <c r="J123" l="1"/>
  <c r="I124"/>
  <c r="H124"/>
  <c r="H125"/>
  <c r="J124" l="1"/>
  <c r="J125"/>
  <c r="I126"/>
  <c r="H126"/>
  <c r="J126" l="1"/>
  <c r="I127"/>
  <c r="H127"/>
  <c r="H128"/>
  <c r="J128" s="1"/>
  <c r="H129"/>
  <c r="J129" s="1"/>
  <c r="J127" l="1"/>
  <c r="H130"/>
  <c r="J130" s="1"/>
  <c r="J131"/>
  <c r="H132" l="1"/>
  <c r="J132" s="1"/>
  <c r="J133" l="1"/>
  <c r="H134" l="1"/>
  <c r="J134" l="1"/>
  <c r="I135"/>
  <c r="H135"/>
  <c r="H136"/>
  <c r="J135" l="1"/>
  <c r="J136"/>
  <c r="I137" l="1"/>
  <c r="H137"/>
  <c r="I153"/>
  <c r="H153"/>
  <c r="H141"/>
  <c r="J141" s="1"/>
  <c r="H144"/>
  <c r="J144" s="1"/>
  <c r="J145"/>
  <c r="J137" l="1"/>
  <c r="J153"/>
  <c r="H139"/>
  <c r="I138"/>
  <c r="J139" l="1"/>
  <c r="H138"/>
  <c r="J138" s="1"/>
  <c r="J143"/>
  <c r="I140" l="1"/>
  <c r="H146"/>
  <c r="H147"/>
  <c r="J147" s="1"/>
  <c r="C148"/>
  <c r="H148" s="1"/>
  <c r="C149"/>
  <c r="I149" s="1"/>
  <c r="I151"/>
  <c r="H152"/>
  <c r="H158"/>
  <c r="C160"/>
  <c r="H160" s="1"/>
  <c r="C161"/>
  <c r="H140" l="1"/>
  <c r="J140" s="1"/>
  <c r="H151"/>
  <c r="J151" s="1"/>
  <c r="H154"/>
  <c r="J154" s="1"/>
  <c r="H149"/>
  <c r="J149" s="1"/>
  <c r="J146"/>
  <c r="J148"/>
  <c r="H150"/>
  <c r="J150" s="1"/>
  <c r="J152"/>
  <c r="H155"/>
  <c r="J155" s="1"/>
  <c r="J159"/>
  <c r="I158"/>
  <c r="J158" s="1"/>
  <c r="H156"/>
  <c r="J156" s="1"/>
  <c r="J160"/>
  <c r="J161"/>
  <c r="C266" l="1"/>
  <c r="H266" s="1"/>
  <c r="I266" l="1"/>
  <c r="J266" s="1"/>
  <c r="J267" l="1"/>
</calcChain>
</file>

<file path=xl/sharedStrings.xml><?xml version="1.0" encoding="utf-8"?>
<sst xmlns="http://schemas.openxmlformats.org/spreadsheetml/2006/main" count="529" uniqueCount="167">
  <si>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</si>
  <si>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</si>
  <si>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</si>
  <si>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</si>
  <si>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</si>
  <si>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</si>
  <si>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</si>
  <si>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</si>
  <si>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</si>
  <si>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</si>
  <si>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</si>
  <si>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BUY</t>
  </si>
  <si>
    <t>MINDTREE</t>
  </si>
  <si>
    <t>HCLTECH</t>
  </si>
  <si>
    <t>BIOCON</t>
  </si>
  <si>
    <t>JETAIRWAYS</t>
  </si>
  <si>
    <t>MCX</t>
  </si>
  <si>
    <t>CAPF</t>
  </si>
  <si>
    <t>RADICO</t>
  </si>
  <si>
    <t>DLF</t>
  </si>
  <si>
    <t>FORTIS</t>
  </si>
  <si>
    <t>MASTEK</t>
  </si>
  <si>
    <t>NATCOPHARMA</t>
  </si>
  <si>
    <t>BFUTILITIE</t>
  </si>
  <si>
    <t>NIITTECH</t>
  </si>
  <si>
    <t>AXISCADES</t>
  </si>
  <si>
    <t>VENKEYS</t>
  </si>
  <si>
    <t>SUNTV</t>
  </si>
  <si>
    <t>WELCORP</t>
  </si>
  <si>
    <t>NOCIL</t>
  </si>
  <si>
    <t>TOTAL</t>
  </si>
  <si>
    <t>IPCALAB</t>
  </si>
  <si>
    <t>PNB</t>
  </si>
  <si>
    <t>MOTILALOFS</t>
  </si>
  <si>
    <t>CHAMBELFERT</t>
  </si>
  <si>
    <t>BALRAMCHIN</t>
  </si>
  <si>
    <t>BAJAJELEC</t>
  </si>
  <si>
    <t>OBROIRLTY</t>
  </si>
  <si>
    <t>ULTRACEMCO</t>
  </si>
  <si>
    <t>NETWORK18</t>
  </si>
  <si>
    <t>ALKEM</t>
  </si>
  <si>
    <t>ESCORTS</t>
  </si>
  <si>
    <t>DIXON</t>
  </si>
  <si>
    <t>TAKE</t>
  </si>
  <si>
    <t>IIFL</t>
  </si>
  <si>
    <t>ADANIENT</t>
  </si>
  <si>
    <t>TAJGVK</t>
  </si>
  <si>
    <t>WOCKPHARMA</t>
  </si>
  <si>
    <t>IBVENTURES</t>
  </si>
  <si>
    <t>PERSISTENT</t>
  </si>
  <si>
    <t>YESBANK</t>
  </si>
  <si>
    <t>HEG</t>
  </si>
  <si>
    <t>AJANTAPHARM</t>
  </si>
  <si>
    <t>GRAPHITE</t>
  </si>
  <si>
    <t>RUSHIL</t>
  </si>
  <si>
    <t>BAJAJHOLDING</t>
  </si>
  <si>
    <t>MINDAIND</t>
  </si>
  <si>
    <t>INTELLECT</t>
  </si>
  <si>
    <t>SAIL</t>
  </si>
  <si>
    <t>SUNPHARMA</t>
  </si>
  <si>
    <t>DCMSHRIRAM</t>
  </si>
  <si>
    <t>STRTECH</t>
  </si>
  <si>
    <t>RHFL</t>
  </si>
  <si>
    <t>BGRENERGY</t>
  </si>
  <si>
    <t>DMART</t>
  </si>
  <si>
    <t>JUSTDIAL</t>
  </si>
  <si>
    <t>BBTC</t>
  </si>
  <si>
    <t>UFLEX</t>
  </si>
  <si>
    <t>APLLTD</t>
  </si>
  <si>
    <t>GRASIM</t>
  </si>
  <si>
    <t>IGL</t>
  </si>
  <si>
    <t>SOBHA</t>
  </si>
  <si>
    <t>CASH SIGNATURE</t>
  </si>
  <si>
    <t>VIPIND</t>
  </si>
  <si>
    <t>KAJARAICE</t>
  </si>
  <si>
    <t>BATAINDIA</t>
  </si>
  <si>
    <t>CYIENT</t>
  </si>
  <si>
    <t>LALPATHLAB</t>
  </si>
  <si>
    <t>REPCOHOME</t>
  </si>
  <si>
    <t>RECLTD</t>
  </si>
  <si>
    <t>ADANITRANS</t>
  </si>
  <si>
    <t>LTTS</t>
  </si>
  <si>
    <t>WABAG</t>
  </si>
  <si>
    <t>RIIL</t>
  </si>
  <si>
    <t>LTI</t>
  </si>
  <si>
    <t>WSTCSTPAPER</t>
  </si>
  <si>
    <t>TEJASNET</t>
  </si>
  <si>
    <t>AMARAJABAT</t>
  </si>
  <si>
    <t>TATACHEMICAL</t>
  </si>
  <si>
    <t>KPRMILL</t>
  </si>
  <si>
    <t>TATASPONGE</t>
  </si>
  <si>
    <t>AUROPHARMA</t>
  </si>
  <si>
    <t>RAJESHEXPO</t>
  </si>
  <si>
    <t>IDBI</t>
  </si>
  <si>
    <t>UBL</t>
  </si>
  <si>
    <t>GODFRYPHILIP</t>
  </si>
  <si>
    <t>FINCABLE</t>
  </si>
  <si>
    <t>NIITECH</t>
  </si>
  <si>
    <t>BANKBARODA</t>
  </si>
  <si>
    <t>GSKCONS</t>
  </si>
  <si>
    <t>PVR</t>
  </si>
  <si>
    <t>HINDPETRO</t>
  </si>
  <si>
    <t>ZEEL</t>
  </si>
  <si>
    <t>IBREALTY</t>
  </si>
  <si>
    <t>8KMILE</t>
  </si>
  <si>
    <t>MARKSANS.</t>
  </si>
  <si>
    <t>EROSMEDIA</t>
  </si>
  <si>
    <t>SUNDARFAST</t>
  </si>
  <si>
    <t>CAPLINPOINT</t>
  </si>
  <si>
    <t>NATIONALAL</t>
  </si>
  <si>
    <t>WHEEL</t>
  </si>
  <si>
    <t>VISAKAIND</t>
  </si>
  <si>
    <t>MAHSCOOTER</t>
  </si>
  <si>
    <t>KOLTEPATIL</t>
  </si>
  <si>
    <t>UNIVABLE</t>
  </si>
  <si>
    <t>GUJALKALI</t>
  </si>
  <si>
    <t>DHFL</t>
  </si>
  <si>
    <t xml:space="preserve">SBILIFE </t>
  </si>
  <si>
    <t>KPIT</t>
  </si>
  <si>
    <t>AVANTIFEED</t>
  </si>
  <si>
    <t>KSCL</t>
  </si>
  <si>
    <t>PNBHOUSIN</t>
  </si>
  <si>
    <t>ASHOKA</t>
  </si>
  <si>
    <t>INDIGO</t>
  </si>
  <si>
    <t>KEI</t>
  </si>
  <si>
    <t>GOACARBON</t>
  </si>
  <si>
    <t>MFSL</t>
  </si>
  <si>
    <t>INFIBEAM</t>
  </si>
  <si>
    <t>SAREGAMA</t>
  </si>
  <si>
    <t>DHAMPURSUG</t>
  </si>
  <si>
    <t>TATAMETALIC</t>
  </si>
  <si>
    <t>SPARC</t>
  </si>
  <si>
    <t>DREDGECORP</t>
  </si>
  <si>
    <t>NELCO</t>
  </si>
  <si>
    <t>HDFC</t>
  </si>
  <si>
    <t>MPHASIS</t>
  </si>
  <si>
    <t>TORNTPOWER.</t>
  </si>
  <si>
    <t>PNBHOUSING</t>
  </si>
  <si>
    <t>JUBLIANT</t>
  </si>
  <si>
    <t>ADANIGAS</t>
  </si>
  <si>
    <t>PIIND</t>
  </si>
  <si>
    <t>SRF</t>
  </si>
  <si>
    <t>MANPASAND</t>
  </si>
  <si>
    <t>AUBANK</t>
  </si>
  <si>
    <t>BANDHANBANK</t>
  </si>
  <si>
    <t>VENKEY</t>
  </si>
  <si>
    <t>SRTRANSFIN</t>
  </si>
  <si>
    <t>SASKEN</t>
  </si>
  <si>
    <t>CMICABLE</t>
  </si>
  <si>
    <t>PHILIPCARB</t>
  </si>
  <si>
    <t>JSWHL</t>
  </si>
  <si>
    <t>NAUKRI</t>
  </si>
  <si>
    <t>SMSLFE</t>
  </si>
  <si>
    <t>KIRIND</t>
  </si>
  <si>
    <t>LINDEINDIA</t>
  </si>
  <si>
    <t>RUBYMLL</t>
  </si>
  <si>
    <t>TORNTPHARM</t>
  </si>
  <si>
    <t>DCBBANK</t>
  </si>
  <si>
    <t>EDELWEISS</t>
  </si>
  <si>
    <t>PRAJIND</t>
  </si>
  <si>
    <t>KOTAKBANK</t>
  </si>
  <si>
    <t>BDL</t>
  </si>
  <si>
    <t>APLAPOLLO</t>
  </si>
  <si>
    <t>NRAIL</t>
  </si>
  <si>
    <t>TTKPRESTIGE</t>
  </si>
  <si>
    <t>DBL</t>
  </si>
  <si>
    <t>TNPL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</si>
</sst>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407381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>
      <selection activeCell="A8" sqref="A8"/>
    </sheetView>
  </sheetViews>
  <sheetFormatPr defaultColWidth="17.5703125" defaultRowHeight="15"/>
  <cols>
    <col min="1" max="1" width="22.28515625" style="25" customWidth="1"/>
    <col min="2" max="2" width="19.7109375" style="25" customWidth="1"/>
    <col min="3" max="3" width="11.5703125" style="25" customWidth="1"/>
    <col min="4" max="4" width="9.5703125" style="25" customWidth="1"/>
    <col min="5" max="5" width="13.5703125" style="25" customWidth="1"/>
    <col min="6" max="6" width="12" style="25" customWidth="1"/>
    <col min="7" max="7" width="11.5703125" style="25" customWidth="1"/>
    <col min="8" max="8" width="13.28515625" style="25" customWidth="1"/>
    <col min="9" max="9" width="14.140625" style="25" customWidth="1"/>
    <col min="10" max="10" width="20.42578125" style="25" customWidth="1"/>
    <col min="11" max="16384" width="17.5703125" style="25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26"/>
      <c r="C2" s="27"/>
      <c r="D2" s="28" t="s">
        <v>72</v>
      </c>
      <c r="E2" s="29"/>
      <c r="F2" s="29"/>
      <c r="G2" s="29"/>
      <c r="H2" s="27"/>
      <c r="I2" s="27"/>
      <c r="J2" s="5"/>
    </row>
    <row r="3" spans="1:10">
      <c r="A3" s="4"/>
      <c r="B3" s="27"/>
      <c r="C3" s="27"/>
      <c r="D3" s="29"/>
      <c r="E3" s="29"/>
      <c r="F3" s="29"/>
      <c r="G3" s="29"/>
      <c r="H3" s="27"/>
      <c r="I3" s="27"/>
      <c r="J3" s="5"/>
    </row>
    <row r="4" spans="1:10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>
      <c r="A5" s="23" t="s">
        <v>0</v>
      </c>
      <c r="B5" s="21" t="s">
        <v>1</v>
      </c>
      <c r="C5" s="21" t="s">
        <v>2</v>
      </c>
      <c r="D5" s="21" t="s">
        <v>3</v>
      </c>
      <c r="E5" s="22" t="s">
        <v>4</v>
      </c>
      <c r="F5" s="22" t="s">
        <v>5</v>
      </c>
      <c r="G5" s="22" t="s">
        <v>6</v>
      </c>
      <c r="H5" s="21" t="s">
        <v>7</v>
      </c>
      <c r="I5" s="21"/>
      <c r="J5" s="22" t="s">
        <v>8</v>
      </c>
    </row>
    <row r="6" spans="1:10">
      <c r="A6" s="23"/>
      <c r="B6" s="24"/>
      <c r="C6" s="21"/>
      <c r="D6" s="21"/>
      <c r="E6" s="22"/>
      <c r="F6" s="22"/>
      <c r="G6" s="22"/>
      <c r="H6" s="21"/>
      <c r="I6" s="21"/>
      <c r="J6" s="22"/>
    </row>
    <row r="7" spans="1:10" ht="15.75">
      <c r="A7" s="23"/>
      <c r="B7" s="24"/>
      <c r="C7" s="21"/>
      <c r="D7" s="21"/>
      <c r="E7" s="22"/>
      <c r="F7" s="22"/>
      <c r="G7" s="22"/>
      <c r="H7" s="14" t="s">
        <v>5</v>
      </c>
      <c r="I7" s="14" t="s">
        <v>6</v>
      </c>
      <c r="J7" s="22"/>
    </row>
    <row r="8" spans="1:10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0" ht="15.75">
      <c r="A9" s="9">
        <v>43532</v>
      </c>
      <c r="B9" s="10" t="s">
        <v>166</v>
      </c>
      <c r="C9" s="13">
        <v>5000</v>
      </c>
      <c r="D9" s="10" t="s">
        <v>11</v>
      </c>
      <c r="E9" s="11">
        <v>213.55</v>
      </c>
      <c r="F9" s="11">
        <v>218</v>
      </c>
      <c r="G9" s="11">
        <v>222.2</v>
      </c>
      <c r="H9" s="11">
        <f t="shared" ref="H9" si="0">(IF(D9="SELL",E9-F9,IF(D9="BUY",F9-E9)))*C9</f>
        <v>22249.999999999942</v>
      </c>
      <c r="I9" s="11">
        <f>(IF(D9="SELL",IF(G9="",0,F9-G9),IF(D9="BUY",IF(G9="",0,G9-F9))))*C9</f>
        <v>20999.999999999942</v>
      </c>
      <c r="J9" s="12">
        <f t="shared" ref="J9" si="1">SUM(H9,I9)</f>
        <v>43249.999999999884</v>
      </c>
    </row>
    <row r="10" spans="1:10" ht="15.75">
      <c r="A10" s="9">
        <v>43531</v>
      </c>
      <c r="B10" s="10" t="s">
        <v>142</v>
      </c>
      <c r="C10" s="13">
        <v>10000</v>
      </c>
      <c r="D10" s="10" t="s">
        <v>11</v>
      </c>
      <c r="E10" s="11">
        <v>96</v>
      </c>
      <c r="F10" s="11">
        <v>98.3</v>
      </c>
      <c r="G10" s="11">
        <v>101.35</v>
      </c>
      <c r="H10" s="11">
        <f t="shared" ref="H10" si="2">(IF(D10="SELL",E10-F10,IF(D10="BUY",F10-E10)))*C10</f>
        <v>22999.999999999971</v>
      </c>
      <c r="I10" s="11">
        <f>(IF(D10="SELL",IF(G10="",0,F10-G10),IF(D10="BUY",IF(G10="",0,G10-F10))))*C10</f>
        <v>30499.999999999971</v>
      </c>
      <c r="J10" s="12">
        <f t="shared" ref="J10" si="3">SUM(H10,I10)</f>
        <v>53499.999999999942</v>
      </c>
    </row>
    <row r="11" spans="1:10" ht="15.75">
      <c r="A11" s="9">
        <v>43531</v>
      </c>
      <c r="B11" s="10" t="s">
        <v>15</v>
      </c>
      <c r="C11" s="13">
        <v>5000</v>
      </c>
      <c r="D11" s="10" t="s">
        <v>11</v>
      </c>
      <c r="E11" s="11">
        <v>244</v>
      </c>
      <c r="F11" s="11">
        <v>248.6</v>
      </c>
      <c r="G11" s="11">
        <v>253.5</v>
      </c>
      <c r="H11" s="11">
        <f t="shared" ref="H11" si="4">(IF(D11="SELL",E11-F11,IF(D11="BUY",F11-E11)))*C11</f>
        <v>22999.999999999971</v>
      </c>
      <c r="I11" s="11">
        <v>0</v>
      </c>
      <c r="J11" s="12">
        <f t="shared" ref="J11" si="5">SUM(H11,I11)</f>
        <v>22999.999999999971</v>
      </c>
    </row>
    <row r="12" spans="1:10" ht="13.5" customHeight="1">
      <c r="A12" s="9">
        <v>43531</v>
      </c>
      <c r="B12" s="10" t="s">
        <v>119</v>
      </c>
      <c r="C12" s="13">
        <v>3200</v>
      </c>
      <c r="D12" s="10" t="s">
        <v>11</v>
      </c>
      <c r="E12" s="11">
        <v>411</v>
      </c>
      <c r="F12" s="11">
        <v>415</v>
      </c>
      <c r="G12" s="11">
        <v>418.2</v>
      </c>
      <c r="H12" s="11">
        <f t="shared" ref="H12" si="6">(IF(D12="SELL",E12-F12,IF(D12="BUY",F12-E12)))*C12</f>
        <v>12800</v>
      </c>
      <c r="I12" s="11">
        <v>0</v>
      </c>
      <c r="J12" s="12">
        <f t="shared" ref="J12" si="7">SUM(H12,I12)</f>
        <v>12800</v>
      </c>
    </row>
    <row r="13" spans="1:10" ht="13.5" customHeight="1">
      <c r="A13" s="9">
        <v>43530</v>
      </c>
      <c r="B13" s="10" t="s">
        <v>164</v>
      </c>
      <c r="C13" s="13">
        <v>150</v>
      </c>
      <c r="D13" s="10" t="s">
        <v>11</v>
      </c>
      <c r="E13" s="11">
        <v>8682</v>
      </c>
      <c r="F13" s="11">
        <v>8820</v>
      </c>
      <c r="G13" s="11">
        <v>9000</v>
      </c>
      <c r="H13" s="11">
        <f t="shared" ref="H13:H14" si="8">(IF(D13="SELL",E13-F13,IF(D13="BUY",F13-E13)))*C13</f>
        <v>20700</v>
      </c>
      <c r="I13" s="11">
        <f>(IF(D13="SELL",IF(G13="",0,F13-G13),IF(D13="BUY",IF(G13="",0,G13-F13))))*C13</f>
        <v>27000</v>
      </c>
      <c r="J13" s="12">
        <f t="shared" ref="J13:J14" si="9">SUM(H13,I13)</f>
        <v>47700</v>
      </c>
    </row>
    <row r="14" spans="1:10" ht="13.5" customHeight="1">
      <c r="A14" s="9">
        <v>43530</v>
      </c>
      <c r="B14" s="10" t="s">
        <v>165</v>
      </c>
      <c r="C14" s="13">
        <v>3200</v>
      </c>
      <c r="D14" s="10" t="s">
        <v>11</v>
      </c>
      <c r="E14" s="11">
        <v>592.29999999999995</v>
      </c>
      <c r="F14" s="11">
        <v>600.5</v>
      </c>
      <c r="G14" s="11">
        <v>605.5</v>
      </c>
      <c r="H14" s="11">
        <f t="shared" si="8"/>
        <v>26240.000000000146</v>
      </c>
      <c r="I14" s="11">
        <f>(IF(D14="SELL",IF(G14="",0,F14-G14),IF(D14="BUY",IF(G14="",0,G14-F14))))*C14</f>
        <v>16000</v>
      </c>
      <c r="J14" s="12">
        <f t="shared" si="9"/>
        <v>42240.000000000146</v>
      </c>
    </row>
    <row r="15" spans="1:10" ht="13.5" customHeight="1">
      <c r="A15" s="9">
        <v>43530</v>
      </c>
      <c r="B15" s="10" t="s">
        <v>159</v>
      </c>
      <c r="C15" s="13">
        <v>10000</v>
      </c>
      <c r="D15" s="10" t="s">
        <v>11</v>
      </c>
      <c r="E15" s="11">
        <v>153</v>
      </c>
      <c r="F15" s="11">
        <v>155.5</v>
      </c>
      <c r="G15" s="11">
        <v>160.5</v>
      </c>
      <c r="H15" s="11">
        <f t="shared" ref="H15" si="10">(IF(D15="SELL",E15-F15,IF(D15="BUY",F15-E15)))*C15</f>
        <v>25000</v>
      </c>
      <c r="I15" s="11">
        <f>(IF(D15="SELL",IF(G15="",0,F15-G15),IF(D15="BUY",IF(G15="",0,G15-F15))))*C15</f>
        <v>50000</v>
      </c>
      <c r="J15" s="12">
        <f t="shared" ref="J15" si="11">SUM(H15,I15)</f>
        <v>75000</v>
      </c>
    </row>
    <row r="16" spans="1:10" ht="13.5" customHeight="1">
      <c r="A16" s="9">
        <v>43529</v>
      </c>
      <c r="B16" s="10" t="s">
        <v>85</v>
      </c>
      <c r="C16" s="13">
        <v>5000</v>
      </c>
      <c r="D16" s="10" t="s">
        <v>11</v>
      </c>
      <c r="E16" s="11">
        <v>271</v>
      </c>
      <c r="F16" s="11">
        <v>275</v>
      </c>
      <c r="G16" s="11">
        <v>280</v>
      </c>
      <c r="H16" s="11">
        <f t="shared" ref="H16" si="12">(IF(D16="SELL",E16-F16,IF(D16="BUY",F16-E16)))*C16</f>
        <v>20000</v>
      </c>
      <c r="I16" s="11">
        <f>(IF(D16="SELL",IF(G16="",0,F16-G16),IF(D16="BUY",IF(G16="",0,G16-F16))))*C16</f>
        <v>25000</v>
      </c>
      <c r="J16" s="12">
        <f t="shared" ref="J16" si="13">SUM(H16,I16)</f>
        <v>45000</v>
      </c>
    </row>
    <row r="17" spans="1:10" ht="13.5" customHeight="1">
      <c r="A17" s="9">
        <v>43525</v>
      </c>
      <c r="B17" s="10" t="s">
        <v>163</v>
      </c>
      <c r="C17" s="13">
        <v>3500</v>
      </c>
      <c r="D17" s="10" t="s">
        <v>11</v>
      </c>
      <c r="E17" s="11">
        <v>328</v>
      </c>
      <c r="F17" s="11">
        <v>333</v>
      </c>
      <c r="G17" s="11">
        <v>338.3</v>
      </c>
      <c r="H17" s="11">
        <f t="shared" ref="H17" si="14">(IF(D17="SELL",E17-F17,IF(D17="BUY",F17-E17)))*C17</f>
        <v>17500</v>
      </c>
      <c r="I17" s="11">
        <f>(IF(D17="SELL",IF(G17="",0,F17-G17),IF(D17="BUY",IF(G17="",0,G17-F17))))*C17</f>
        <v>18550.00000000004</v>
      </c>
      <c r="J17" s="12">
        <f t="shared" ref="J17" si="15">SUM(H17,I17)</f>
        <v>36050.000000000044</v>
      </c>
    </row>
    <row r="18" spans="1:10" ht="13.5" customHeight="1">
      <c r="A18" s="9">
        <v>43522</v>
      </c>
      <c r="B18" s="10" t="s">
        <v>151</v>
      </c>
      <c r="C18" s="13">
        <v>500</v>
      </c>
      <c r="D18" s="10" t="s">
        <v>11</v>
      </c>
      <c r="E18" s="11">
        <v>1710</v>
      </c>
      <c r="F18" s="11">
        <v>1711</v>
      </c>
      <c r="G18" s="11">
        <v>409.9</v>
      </c>
      <c r="H18" s="11">
        <f t="shared" ref="H18" si="16">(IF(D18="SELL",E18-F18,IF(D18="BUY",F18-E18)))*C18</f>
        <v>500</v>
      </c>
      <c r="I18" s="11">
        <v>0</v>
      </c>
      <c r="J18" s="12">
        <f t="shared" ref="J18" si="17">SUM(H18,I18)</f>
        <v>500</v>
      </c>
    </row>
    <row r="19" spans="1:10" ht="13.5" customHeight="1">
      <c r="A19" s="9">
        <v>43521</v>
      </c>
      <c r="B19" s="10" t="s">
        <v>108</v>
      </c>
      <c r="C19" s="13">
        <v>3500</v>
      </c>
      <c r="D19" s="10" t="s">
        <v>11</v>
      </c>
      <c r="E19" s="11">
        <v>392</v>
      </c>
      <c r="F19" s="11">
        <v>399.2</v>
      </c>
      <c r="G19" s="11">
        <v>409.9</v>
      </c>
      <c r="H19" s="11">
        <f t="shared" ref="H19" si="18">(IF(D19="SELL",E19-F19,IF(D19="BUY",F19-E19)))*C19</f>
        <v>25199.99999999996</v>
      </c>
      <c r="I19" s="11">
        <f>(IF(D19="SELL",IF(G19="",0,F19-G19),IF(D19="BUY",IF(G19="",0,G19-F19))))*C19</f>
        <v>37449.999999999964</v>
      </c>
      <c r="J19" s="12">
        <f t="shared" ref="J19" si="19">SUM(H19,I19)</f>
        <v>62649.999999999927</v>
      </c>
    </row>
    <row r="20" spans="1:10" ht="13.5" customHeight="1">
      <c r="A20" s="9">
        <v>43517</v>
      </c>
      <c r="B20" s="10" t="s">
        <v>162</v>
      </c>
      <c r="C20" s="13">
        <v>1000</v>
      </c>
      <c r="D20" s="10" t="s">
        <v>11</v>
      </c>
      <c r="E20" s="11">
        <v>1130</v>
      </c>
      <c r="F20" s="11">
        <v>1138.3</v>
      </c>
      <c r="G20" s="11">
        <v>1149.6500000000001</v>
      </c>
      <c r="H20" s="11">
        <f t="shared" ref="H20" si="20">(IF(D20="SELL",E20-F20,IF(D20="BUY",F20-E20)))*C20</f>
        <v>8299.9999999999545</v>
      </c>
      <c r="I20" s="11">
        <f>(IF(D20="SELL",IF(G20="",0,F20-G20),IF(D20="BUY",IF(G20="",0,G20-F20))))*C20</f>
        <v>11350.000000000136</v>
      </c>
      <c r="J20" s="12">
        <f t="shared" ref="J20" si="21">SUM(H20,I20)</f>
        <v>19650.000000000091</v>
      </c>
    </row>
    <row r="21" spans="1:10" ht="13.5" customHeight="1">
      <c r="A21" s="9">
        <v>43517</v>
      </c>
      <c r="B21" s="10" t="s">
        <v>119</v>
      </c>
      <c r="C21" s="13">
        <v>2000</v>
      </c>
      <c r="D21" s="10" t="s">
        <v>11</v>
      </c>
      <c r="E21" s="11">
        <v>332.3</v>
      </c>
      <c r="F21" s="11">
        <v>332.3</v>
      </c>
      <c r="G21" s="11">
        <v>0</v>
      </c>
      <c r="H21" s="11">
        <f t="shared" ref="H21" si="22">(IF(D21="SELL",E21-F21,IF(D21="BUY",F21-E21)))*C21</f>
        <v>0</v>
      </c>
      <c r="I21" s="11">
        <v>0</v>
      </c>
      <c r="J21" s="12">
        <f t="shared" ref="J21" si="23">SUM(H21,I21)</f>
        <v>0</v>
      </c>
    </row>
    <row r="22" spans="1:10" ht="13.5" customHeight="1">
      <c r="A22" s="9">
        <v>43517</v>
      </c>
      <c r="B22" s="10" t="s">
        <v>100</v>
      </c>
      <c r="C22" s="13">
        <v>1000</v>
      </c>
      <c r="D22" s="10" t="s">
        <v>11</v>
      </c>
      <c r="E22" s="11">
        <v>1488</v>
      </c>
      <c r="F22" s="11">
        <v>1488</v>
      </c>
      <c r="G22" s="11">
        <v>0</v>
      </c>
      <c r="H22" s="11">
        <f t="shared" ref="H22" si="24">(IF(D22="SELL",E22-F22,IF(D22="BUY",F22-E22)))*C22</f>
        <v>0</v>
      </c>
      <c r="I22" s="11">
        <v>0</v>
      </c>
      <c r="J22" s="12">
        <f t="shared" ref="J22" si="25">SUM(H22,I22)</f>
        <v>0</v>
      </c>
    </row>
    <row r="23" spans="1:10" ht="13.5" customHeight="1">
      <c r="A23" s="9">
        <v>43515</v>
      </c>
      <c r="B23" s="10" t="s">
        <v>100</v>
      </c>
      <c r="C23" s="13">
        <v>1000</v>
      </c>
      <c r="D23" s="10" t="s">
        <v>11</v>
      </c>
      <c r="E23" s="11">
        <v>1486.2</v>
      </c>
      <c r="F23" s="11">
        <v>1500</v>
      </c>
      <c r="G23" s="11">
        <v>1515</v>
      </c>
      <c r="H23" s="11">
        <f t="shared" ref="H23" si="26">(IF(D23="SELL",E23-F23,IF(D23="BUY",F23-E23)))*C23</f>
        <v>13799.999999999955</v>
      </c>
      <c r="I23" s="11">
        <v>0</v>
      </c>
      <c r="J23" s="12">
        <f t="shared" ref="J23" si="27">SUM(H23,I23)</f>
        <v>13799.999999999955</v>
      </c>
    </row>
    <row r="24" spans="1:10" ht="13.5" customHeight="1">
      <c r="A24" s="9">
        <v>43510</v>
      </c>
      <c r="B24" s="10" t="s">
        <v>51</v>
      </c>
      <c r="C24" s="13">
        <v>500</v>
      </c>
      <c r="D24" s="10" t="s">
        <v>11</v>
      </c>
      <c r="E24" s="11">
        <v>2260</v>
      </c>
      <c r="F24" s="11">
        <v>2283</v>
      </c>
      <c r="G24" s="11">
        <v>2315.5</v>
      </c>
      <c r="H24" s="11">
        <f t="shared" ref="H24" si="28">(IF(D24="SELL",E24-F24,IF(D24="BUY",F24-E24)))*C24</f>
        <v>11500</v>
      </c>
      <c r="I24" s="11">
        <f>(IF(D24="SELL",IF(G24="",0,F24-G24),IF(D24="BUY",IF(G24="",0,G24-F24))))*C24</f>
        <v>16250</v>
      </c>
      <c r="J24" s="12">
        <f t="shared" ref="J24" si="29">SUM(H24,I24)</f>
        <v>27750</v>
      </c>
    </row>
    <row r="25" spans="1:10" ht="13.5" customHeight="1">
      <c r="A25" s="9">
        <v>43509</v>
      </c>
      <c r="B25" s="10" t="s">
        <v>145</v>
      </c>
      <c r="C25" s="13">
        <v>500</v>
      </c>
      <c r="D25" s="10" t="s">
        <v>11</v>
      </c>
      <c r="E25" s="11">
        <v>2150.5</v>
      </c>
      <c r="F25" s="11">
        <v>2123.3000000000002</v>
      </c>
      <c r="G25" s="11">
        <v>0</v>
      </c>
      <c r="H25" s="11">
        <f>(IF(D25="SELL",E25-F25,IF(D25="BUY",F25-E25)))*C25</f>
        <v>-13599.999999999909</v>
      </c>
      <c r="I25" s="11">
        <v>0</v>
      </c>
      <c r="J25" s="12">
        <f t="shared" ref="J25" si="30">SUM(H25,I25)</f>
        <v>-13599.999999999909</v>
      </c>
    </row>
    <row r="26" spans="1:10" ht="15.75">
      <c r="A26" s="9">
        <v>43507</v>
      </c>
      <c r="B26" s="10" t="s">
        <v>142</v>
      </c>
      <c r="C26" s="13">
        <v>15000</v>
      </c>
      <c r="D26" s="10" t="s">
        <v>11</v>
      </c>
      <c r="E26" s="11">
        <v>86.05</v>
      </c>
      <c r="F26" s="11">
        <v>87.95</v>
      </c>
      <c r="G26" s="11">
        <v>91.6</v>
      </c>
      <c r="H26" s="11">
        <f>(IF(D26="SELL",E26-F26,IF(D26="BUY",F26-E26)))*C26</f>
        <v>28500.000000000084</v>
      </c>
      <c r="I26" s="11">
        <v>0</v>
      </c>
      <c r="J26" s="12">
        <f t="shared" ref="J26" si="31">SUM(H26,I26)</f>
        <v>28500.000000000084</v>
      </c>
    </row>
    <row r="27" spans="1:10" ht="15.75">
      <c r="A27" s="9">
        <v>43504</v>
      </c>
      <c r="B27" s="10" t="s">
        <v>142</v>
      </c>
      <c r="C27" s="13">
        <v>20000</v>
      </c>
      <c r="D27" s="10" t="s">
        <v>11</v>
      </c>
      <c r="E27" s="11">
        <v>80.2</v>
      </c>
      <c r="F27" s="11">
        <v>82</v>
      </c>
      <c r="G27" s="11">
        <v>86.15</v>
      </c>
      <c r="H27" s="11">
        <f>(IF(D27="SELL",E27-F27,IF(D27="BUY",F27-E27)))*C27</f>
        <v>35999.999999999942</v>
      </c>
      <c r="I27" s="11">
        <f>(IF(D27="SELL",IF(G27="",0,F27-G27),IF(D27="BUY",IF(G27="",0,G27-F27))))*C27</f>
        <v>83000.000000000116</v>
      </c>
      <c r="J27" s="12">
        <f t="shared" ref="J27" si="32">SUM(H27,I27)</f>
        <v>119000.00000000006</v>
      </c>
    </row>
    <row r="28" spans="1:10" ht="15.75">
      <c r="A28" s="9">
        <v>43503</v>
      </c>
      <c r="B28" s="10" t="s">
        <v>161</v>
      </c>
      <c r="C28" s="13">
        <v>5000</v>
      </c>
      <c r="D28" s="10" t="s">
        <v>11</v>
      </c>
      <c r="E28" s="11">
        <v>246</v>
      </c>
      <c r="F28" s="11">
        <v>243.2</v>
      </c>
      <c r="G28" s="11">
        <v>605.29999999999995</v>
      </c>
      <c r="H28" s="11">
        <f t="shared" ref="H28" si="33">(IF(D28="SELL",E28-F28,IF(D28="BUY",F28-E28)))*C28</f>
        <v>-14000.000000000056</v>
      </c>
      <c r="I28" s="11">
        <v>0</v>
      </c>
      <c r="J28" s="12">
        <f t="shared" ref="J28" si="34">SUM(H28,I28)</f>
        <v>-14000.000000000056</v>
      </c>
    </row>
    <row r="29" spans="1:10" ht="15.75">
      <c r="A29" s="9">
        <v>43502</v>
      </c>
      <c r="B29" s="10" t="s">
        <v>92</v>
      </c>
      <c r="C29" s="13">
        <v>2000</v>
      </c>
      <c r="D29" s="10" t="s">
        <v>11</v>
      </c>
      <c r="E29" s="11">
        <v>582</v>
      </c>
      <c r="F29" s="11">
        <v>591</v>
      </c>
      <c r="G29" s="11">
        <v>605.29999999999995</v>
      </c>
      <c r="H29" s="11">
        <f t="shared" ref="H29" si="35">(IF(D29="SELL",E29-F29,IF(D29="BUY",F29-E29)))*C29</f>
        <v>18000</v>
      </c>
      <c r="I29" s="11">
        <v>0</v>
      </c>
      <c r="J29" s="12">
        <f t="shared" ref="J29" si="36">SUM(H29,I29)</f>
        <v>18000</v>
      </c>
    </row>
    <row r="30" spans="1:10" ht="15.75">
      <c r="A30" s="9">
        <v>43500</v>
      </c>
      <c r="B30" s="10" t="s">
        <v>160</v>
      </c>
      <c r="C30" s="13">
        <v>2000</v>
      </c>
      <c r="D30" s="10" t="s">
        <v>11</v>
      </c>
      <c r="E30" s="11">
        <v>1271.55</v>
      </c>
      <c r="F30" s="11">
        <v>1271.55</v>
      </c>
      <c r="G30" s="11">
        <v>0</v>
      </c>
      <c r="H30" s="11">
        <f t="shared" ref="H30" si="37">(IF(D30="SELL",E30-F30,IF(D30="BUY",F30-E30)))*C30</f>
        <v>0</v>
      </c>
      <c r="I30" s="11">
        <v>0</v>
      </c>
      <c r="J30" s="12">
        <f t="shared" ref="J30" si="38">SUM(H30,I30)</f>
        <v>0</v>
      </c>
    </row>
    <row r="31" spans="1:10" ht="15.75">
      <c r="A31" s="9">
        <v>43497</v>
      </c>
      <c r="B31" s="10" t="s">
        <v>160</v>
      </c>
      <c r="C31" s="13">
        <v>1500</v>
      </c>
      <c r="D31" s="10" t="s">
        <v>11</v>
      </c>
      <c r="E31" s="11">
        <v>1260</v>
      </c>
      <c r="F31" s="11">
        <v>1268.2</v>
      </c>
      <c r="G31" s="11">
        <v>1280</v>
      </c>
      <c r="H31" s="11">
        <f t="shared" ref="H31" si="39">(IF(D31="SELL",E31-F31,IF(D31="BUY",F31-E31)))*C31</f>
        <v>12300.000000000069</v>
      </c>
      <c r="I31" s="11">
        <v>0</v>
      </c>
      <c r="J31" s="12">
        <f t="shared" ref="J31" si="40">SUM(H31,I31)</f>
        <v>12300.000000000069</v>
      </c>
    </row>
    <row r="32" spans="1:10" ht="15.75">
      <c r="A32" s="9">
        <v>43496</v>
      </c>
      <c r="B32" s="10" t="s">
        <v>145</v>
      </c>
      <c r="C32" s="13">
        <v>500</v>
      </c>
      <c r="D32" s="10" t="s">
        <v>11</v>
      </c>
      <c r="E32" s="11">
        <v>2201</v>
      </c>
      <c r="F32" s="11">
        <v>2233</v>
      </c>
      <c r="G32" s="11">
        <v>2260.5500000000002</v>
      </c>
      <c r="H32" s="11">
        <f t="shared" ref="H32" si="41">(IF(D32="SELL",E32-F32,IF(D32="BUY",F32-E32)))*C32</f>
        <v>16000</v>
      </c>
      <c r="I32" s="11">
        <f>(IF(D32="SELL",IF(G32="",0,F32-G32),IF(D32="BUY",IF(G32="",0,G32-F32))))*C32</f>
        <v>13775.000000000091</v>
      </c>
      <c r="J32" s="12">
        <f t="shared" ref="J32" si="42">SUM(H32,I32)</f>
        <v>29775.000000000091</v>
      </c>
    </row>
    <row r="33" spans="1:10" ht="15.75">
      <c r="A33" s="9">
        <v>43495</v>
      </c>
      <c r="B33" s="10" t="s">
        <v>53</v>
      </c>
      <c r="C33" s="13">
        <v>5000</v>
      </c>
      <c r="D33" s="10" t="s">
        <v>11</v>
      </c>
      <c r="E33" s="11">
        <v>510</v>
      </c>
      <c r="F33" s="11">
        <v>514.15</v>
      </c>
      <c r="G33" s="11">
        <v>0</v>
      </c>
      <c r="H33" s="11">
        <f t="shared" ref="H33" si="43">(IF(D33="SELL",E33-F33,IF(D33="BUY",F33-E33)))*C33</f>
        <v>20749.999999999887</v>
      </c>
      <c r="I33" s="11">
        <v>0</v>
      </c>
      <c r="J33" s="12">
        <f t="shared" ref="J33" si="44">SUM(H33,I33)</f>
        <v>20749.999999999887</v>
      </c>
    </row>
    <row r="34" spans="1:10" ht="15.75">
      <c r="A34" s="9">
        <v>43495</v>
      </c>
      <c r="B34" s="10" t="s">
        <v>135</v>
      </c>
      <c r="C34" s="13">
        <v>2000</v>
      </c>
      <c r="D34" s="10" t="s">
        <v>11</v>
      </c>
      <c r="E34" s="11">
        <v>999</v>
      </c>
      <c r="F34" s="11">
        <v>1008</v>
      </c>
      <c r="G34" s="11">
        <v>1015</v>
      </c>
      <c r="H34" s="11">
        <f>(IF(D34="SELL",E34-F34,IF(D34="BUY",F34-E34)))*C34</f>
        <v>18000</v>
      </c>
      <c r="I34" s="11">
        <f>(IF(D34="SELL",IF(G34="",0,F34-G34),IF(D34="BUY",IF(G34="",0,G34-F34))))*C34</f>
        <v>14000</v>
      </c>
      <c r="J34" s="12">
        <f t="shared" ref="J34" si="45">SUM(H34,I34)</f>
        <v>32000</v>
      </c>
    </row>
    <row r="35" spans="1:10" ht="15.75">
      <c r="A35" s="9">
        <v>43494</v>
      </c>
      <c r="B35" s="10" t="s">
        <v>159</v>
      </c>
      <c r="C35" s="13">
        <v>5000</v>
      </c>
      <c r="D35" s="10" t="s">
        <v>11</v>
      </c>
      <c r="E35" s="11">
        <v>131.05000000000001</v>
      </c>
      <c r="F35" s="11">
        <v>128</v>
      </c>
      <c r="G35" s="11">
        <v>145</v>
      </c>
      <c r="H35" s="11">
        <f t="shared" ref="H35" si="46">(IF(D35="SELL",E35-F35,IF(D35="BUY",F35-E35)))*C35</f>
        <v>-15250.000000000056</v>
      </c>
      <c r="I35" s="11">
        <v>0</v>
      </c>
      <c r="J35" s="12">
        <f t="shared" ref="J35" si="47">SUM(H35,I35)</f>
        <v>-15250.000000000056</v>
      </c>
    </row>
    <row r="36" spans="1:10" ht="15.75">
      <c r="A36" s="9">
        <v>43493</v>
      </c>
      <c r="B36" s="10" t="s">
        <v>158</v>
      </c>
      <c r="C36" s="13">
        <v>5000</v>
      </c>
      <c r="D36" s="10" t="s">
        <v>10</v>
      </c>
      <c r="E36" s="11">
        <v>149</v>
      </c>
      <c r="F36" s="11">
        <v>147</v>
      </c>
      <c r="G36" s="11">
        <v>145</v>
      </c>
      <c r="H36" s="11">
        <f t="shared" ref="H36:H41" si="48">(IF(D36="SELL",E36-F36,IF(D36="BUY",F36-E36)))*C36</f>
        <v>10000</v>
      </c>
      <c r="I36" s="11">
        <v>0</v>
      </c>
      <c r="J36" s="12">
        <f t="shared" ref="J36:J37" si="49">SUM(H36,I36)</f>
        <v>10000</v>
      </c>
    </row>
    <row r="37" spans="1:10" ht="15.75">
      <c r="A37" s="9">
        <v>43490</v>
      </c>
      <c r="B37" s="10" t="s">
        <v>120</v>
      </c>
      <c r="C37" s="13">
        <v>2800</v>
      </c>
      <c r="D37" s="10" t="s">
        <v>11</v>
      </c>
      <c r="E37" s="11">
        <v>588.20000000000005</v>
      </c>
      <c r="F37" s="11">
        <v>596</v>
      </c>
      <c r="G37" s="11">
        <v>600</v>
      </c>
      <c r="H37" s="11">
        <f t="shared" si="48"/>
        <v>21839.999999999873</v>
      </c>
      <c r="I37" s="11">
        <f>(IF(D37="SELL",IF(G37="",0,F37-G37),IF(D37="BUY",IF(G37="",0,G37-F37))))*C37</f>
        <v>11200</v>
      </c>
      <c r="J37" s="12">
        <f t="shared" si="49"/>
        <v>33039.999999999869</v>
      </c>
    </row>
    <row r="38" spans="1:10" ht="15.75">
      <c r="A38" s="9">
        <v>43486</v>
      </c>
      <c r="B38" s="10" t="s">
        <v>156</v>
      </c>
      <c r="C38" s="13">
        <v>1100</v>
      </c>
      <c r="D38" s="10" t="s">
        <v>11</v>
      </c>
      <c r="E38" s="11">
        <v>1918.35</v>
      </c>
      <c r="F38" s="11">
        <v>1929.65</v>
      </c>
      <c r="G38" s="11">
        <v>0</v>
      </c>
      <c r="H38" s="11">
        <f t="shared" si="48"/>
        <v>12430.0000000002</v>
      </c>
      <c r="I38" s="11">
        <v>0</v>
      </c>
      <c r="J38" s="12">
        <f t="shared" ref="J38" si="50">SUM(H38,I38)</f>
        <v>12430.0000000002</v>
      </c>
    </row>
    <row r="39" spans="1:10" ht="15.75">
      <c r="A39" s="9">
        <v>43483</v>
      </c>
      <c r="B39" s="10" t="s">
        <v>15</v>
      </c>
      <c r="C39" s="13">
        <v>3200</v>
      </c>
      <c r="D39" s="10" t="s">
        <v>11</v>
      </c>
      <c r="E39" s="11">
        <v>286.35000000000002</v>
      </c>
      <c r="F39" s="11">
        <v>280.14999999999998</v>
      </c>
      <c r="G39" s="11">
        <v>0</v>
      </c>
      <c r="H39" s="11">
        <f t="shared" si="48"/>
        <v>-19840.000000000146</v>
      </c>
      <c r="I39" s="11">
        <v>0</v>
      </c>
      <c r="J39" s="12">
        <f t="shared" ref="J39" si="51">SUM(H39,I39)</f>
        <v>-19840.000000000146</v>
      </c>
    </row>
    <row r="40" spans="1:10" ht="15.75">
      <c r="A40" s="9">
        <v>43482</v>
      </c>
      <c r="B40" s="10" t="s">
        <v>157</v>
      </c>
      <c r="C40" s="13">
        <v>5000</v>
      </c>
      <c r="D40" s="10" t="s">
        <v>11</v>
      </c>
      <c r="E40" s="11">
        <v>186.5</v>
      </c>
      <c r="F40" s="11">
        <v>188.35</v>
      </c>
      <c r="G40" s="11">
        <v>192.3</v>
      </c>
      <c r="H40" s="11">
        <f t="shared" si="48"/>
        <v>9249.9999999999709</v>
      </c>
      <c r="I40" s="11">
        <v>0</v>
      </c>
      <c r="J40" s="12">
        <f t="shared" ref="J40" si="52">SUM(H40,I40)</f>
        <v>9249.9999999999709</v>
      </c>
    </row>
    <row r="41" spans="1:10" ht="15.75">
      <c r="A41" s="9">
        <v>43481</v>
      </c>
      <c r="B41" s="10" t="s">
        <v>156</v>
      </c>
      <c r="C41" s="13">
        <v>1000</v>
      </c>
      <c r="D41" s="10" t="s">
        <v>11</v>
      </c>
      <c r="E41" s="11">
        <v>1915</v>
      </c>
      <c r="F41" s="11">
        <v>1926</v>
      </c>
      <c r="G41" s="11">
        <v>1938.3</v>
      </c>
      <c r="H41" s="11">
        <f t="shared" si="48"/>
        <v>11000</v>
      </c>
      <c r="I41" s="11">
        <f>(IF(D41="SELL",IF(G41="",0,F41-G41),IF(D41="BUY",IF(G41="",0,G41-F41))))*C41</f>
        <v>12299.999999999955</v>
      </c>
      <c r="J41" s="12">
        <f t="shared" ref="J41" si="53">SUM(H41,I41)</f>
        <v>23299.999999999956</v>
      </c>
    </row>
    <row r="42" spans="1:10" ht="15.75">
      <c r="A42" s="9">
        <v>43479</v>
      </c>
      <c r="B42" s="10" t="s">
        <v>155</v>
      </c>
      <c r="C42" s="13">
        <v>8000</v>
      </c>
      <c r="D42" s="10" t="s">
        <v>11</v>
      </c>
      <c r="E42" s="11">
        <v>226</v>
      </c>
      <c r="F42" s="11">
        <v>231.55</v>
      </c>
      <c r="G42" s="11">
        <v>338.65</v>
      </c>
      <c r="H42" s="11">
        <f t="shared" ref="H42" si="54">(IF(D42="SELL",E42-F42,IF(D42="BUY",F42-E42)))*C42</f>
        <v>44400.000000000087</v>
      </c>
      <c r="I42" s="11">
        <v>0</v>
      </c>
      <c r="J42" s="12">
        <f t="shared" ref="J42" si="55">SUM(H42,I42)</f>
        <v>44400.000000000087</v>
      </c>
    </row>
    <row r="43" spans="1:10" ht="15.75">
      <c r="A43" s="9">
        <v>43476</v>
      </c>
      <c r="B43" s="10" t="s">
        <v>154</v>
      </c>
      <c r="C43" s="13">
        <v>3200</v>
      </c>
      <c r="D43" s="10" t="s">
        <v>11</v>
      </c>
      <c r="E43" s="11">
        <v>765.3</v>
      </c>
      <c r="F43" s="11">
        <v>780</v>
      </c>
      <c r="G43" s="11">
        <v>792</v>
      </c>
      <c r="H43" s="11">
        <f t="shared" ref="H43" si="56">(IF(D43="SELL",E43-F43,IF(D43="BUY",F43-E43)))*C43</f>
        <v>47040.000000000146</v>
      </c>
      <c r="I43" s="11">
        <f>(IF(D43="SELL",IF(G43="",0,F43-G43),IF(D43="BUY",IF(G43="",0,G43-F43))))*C43</f>
        <v>38400</v>
      </c>
      <c r="J43" s="12">
        <f t="shared" ref="J43" si="57">SUM(H43,I43)</f>
        <v>85440.000000000146</v>
      </c>
    </row>
    <row r="44" spans="1:10" ht="15.75">
      <c r="A44" s="9">
        <v>43474</v>
      </c>
      <c r="B44" s="10" t="s">
        <v>153</v>
      </c>
      <c r="C44" s="13">
        <v>5000</v>
      </c>
      <c r="D44" s="10" t="s">
        <v>11</v>
      </c>
      <c r="E44" s="11">
        <v>478.2</v>
      </c>
      <c r="F44" s="11">
        <v>486.2</v>
      </c>
      <c r="G44" s="11">
        <v>500</v>
      </c>
      <c r="H44" s="11">
        <f>(IF(D44="SELL",E44-F44,IF(D44="BUY",F44-E44)))*C44</f>
        <v>40000</v>
      </c>
      <c r="I44" s="11">
        <f>(IF(D44="SELL",IF(G44="",0,F44-G44),IF(D44="BUY",IF(G44="",0,G44-F44))))*C44</f>
        <v>69000.000000000058</v>
      </c>
      <c r="J44" s="12">
        <f t="shared" ref="J44" si="58">SUM(H44,I44)</f>
        <v>109000.00000000006</v>
      </c>
    </row>
    <row r="45" spans="1:10" ht="15.75">
      <c r="A45" s="9">
        <v>43473</v>
      </c>
      <c r="B45" s="10" t="s">
        <v>152</v>
      </c>
      <c r="C45" s="13">
        <v>3500</v>
      </c>
      <c r="D45" s="10" t="s">
        <v>11</v>
      </c>
      <c r="E45" s="11">
        <v>811</v>
      </c>
      <c r="F45" s="11">
        <v>822.3</v>
      </c>
      <c r="G45" s="11">
        <v>850.55</v>
      </c>
      <c r="H45" s="11">
        <f t="shared" ref="H45" si="59">(IF(D45="SELL",E45-F45,IF(D45="BUY",F45-E45)))*C45</f>
        <v>39549.99999999984</v>
      </c>
      <c r="I45" s="11">
        <v>0</v>
      </c>
      <c r="J45" s="12">
        <f t="shared" ref="J45" si="60">SUM(H45,I45)</f>
        <v>39549.99999999984</v>
      </c>
    </row>
    <row r="46" spans="1:10" ht="15.75">
      <c r="A46" s="9">
        <v>43472</v>
      </c>
      <c r="B46" s="10" t="s">
        <v>151</v>
      </c>
      <c r="C46" s="13">
        <v>2000</v>
      </c>
      <c r="D46" s="10" t="s">
        <v>11</v>
      </c>
      <c r="E46" s="11">
        <v>1590.2</v>
      </c>
      <c r="F46" s="11">
        <v>1605</v>
      </c>
      <c r="G46" s="11">
        <v>1623.5</v>
      </c>
      <c r="H46" s="11">
        <f t="shared" ref="H46" si="61">(IF(D46="SELL",E46-F46,IF(D46="BUY",F46-E46)))*C46</f>
        <v>29599.999999999909</v>
      </c>
      <c r="I46" s="11">
        <f>(IF(D46="SELL",IF(G46="",0,F46-G46),IF(D46="BUY",IF(G46="",0,G46-F46))))*C46</f>
        <v>37000</v>
      </c>
      <c r="J46" s="12">
        <f t="shared" ref="J46" si="62">SUM(H46,I46)</f>
        <v>66599.999999999913</v>
      </c>
    </row>
    <row r="47" spans="1:10" ht="15.75">
      <c r="A47" s="9">
        <v>43468</v>
      </c>
      <c r="B47" s="10" t="s">
        <v>150</v>
      </c>
      <c r="C47" s="13">
        <v>1100</v>
      </c>
      <c r="D47" s="10" t="s">
        <v>11</v>
      </c>
      <c r="E47" s="11">
        <v>2755</v>
      </c>
      <c r="F47" s="11">
        <v>2800</v>
      </c>
      <c r="G47" s="11">
        <v>2835.3</v>
      </c>
      <c r="H47" s="11">
        <f t="shared" ref="H47" si="63">(IF(D47="SELL",E47-F47,IF(D47="BUY",F47-E47)))*C47</f>
        <v>49500</v>
      </c>
      <c r="I47" s="11">
        <f>(IF(D47="SELL",IF(G47="",0,F47-G47),IF(D47="BUY",IF(G47="",0,G47-F47))))*C47</f>
        <v>38830.000000000204</v>
      </c>
      <c r="J47" s="12">
        <f t="shared" ref="J47" si="64">SUM(H47,I47)</f>
        <v>88330.000000000204</v>
      </c>
    </row>
    <row r="48" spans="1:10" ht="15.75">
      <c r="A48" s="9">
        <v>43467</v>
      </c>
      <c r="B48" s="10" t="s">
        <v>148</v>
      </c>
      <c r="C48" s="13">
        <v>8000</v>
      </c>
      <c r="D48" s="10" t="s">
        <v>11</v>
      </c>
      <c r="E48" s="11">
        <v>182.3</v>
      </c>
      <c r="F48" s="11">
        <v>182.3</v>
      </c>
      <c r="G48" s="11">
        <v>0</v>
      </c>
      <c r="H48" s="11">
        <f t="shared" ref="H48" si="65">(IF(D48="SELL",E48-F48,IF(D48="BUY",F48-E48)))*C48</f>
        <v>0</v>
      </c>
      <c r="I48" s="11">
        <v>0</v>
      </c>
      <c r="J48" s="12">
        <f t="shared" ref="J48" si="66">SUM(H48,I48)</f>
        <v>0</v>
      </c>
    </row>
    <row r="49" spans="1:10" ht="15.75">
      <c r="A49" s="9">
        <v>43467</v>
      </c>
      <c r="B49" s="10" t="s">
        <v>149</v>
      </c>
      <c r="C49" s="13">
        <v>10000</v>
      </c>
      <c r="D49" s="10" t="s">
        <v>11</v>
      </c>
      <c r="E49" s="11">
        <v>208.85</v>
      </c>
      <c r="F49" s="11">
        <v>208.85</v>
      </c>
      <c r="G49" s="11">
        <v>0</v>
      </c>
      <c r="H49" s="11">
        <f t="shared" ref="H49" si="67">(IF(D49="SELL",E49-F49,IF(D49="BUY",F49-E49)))*C49</f>
        <v>0</v>
      </c>
      <c r="I49" s="11">
        <v>0</v>
      </c>
      <c r="J49" s="12">
        <f t="shared" ref="J49" si="68">SUM(H49,I49)</f>
        <v>0</v>
      </c>
    </row>
    <row r="50" spans="1:10" ht="15.75">
      <c r="A50" s="9">
        <v>43466</v>
      </c>
      <c r="B50" s="10" t="s">
        <v>83</v>
      </c>
      <c r="C50" s="13">
        <v>10000</v>
      </c>
      <c r="D50" s="10" t="s">
        <v>11</v>
      </c>
      <c r="E50" s="11">
        <v>350</v>
      </c>
      <c r="F50" s="11">
        <v>355.5</v>
      </c>
      <c r="G50" s="11">
        <v>362</v>
      </c>
      <c r="H50" s="11">
        <f t="shared" ref="H50" si="69">(IF(D50="SELL",E50-F50,IF(D50="BUY",F50-E50)))*C50</f>
        <v>55000</v>
      </c>
      <c r="I50" s="11">
        <v>0</v>
      </c>
      <c r="J50" s="12">
        <f t="shared" ref="J50" si="70">SUM(H50,I50)</f>
        <v>55000</v>
      </c>
    </row>
    <row r="51" spans="1:10" ht="15.75">
      <c r="A51" s="9">
        <v>43466</v>
      </c>
      <c r="B51" s="10" t="s">
        <v>113</v>
      </c>
      <c r="C51" s="13">
        <v>15000</v>
      </c>
      <c r="D51" s="10" t="s">
        <v>11</v>
      </c>
      <c r="E51" s="11">
        <v>268.3</v>
      </c>
      <c r="F51" s="11">
        <v>268.3</v>
      </c>
      <c r="G51" s="11">
        <v>176.5</v>
      </c>
      <c r="H51" s="11">
        <f t="shared" ref="H51" si="71">(IF(D51="SELL",E51-F51,IF(D51="BUY",F51-E51)))*C51</f>
        <v>0</v>
      </c>
      <c r="I51" s="11">
        <v>0</v>
      </c>
      <c r="J51" s="12">
        <v>0</v>
      </c>
    </row>
    <row r="52" spans="1:10" ht="15.75">
      <c r="A52" s="9">
        <v>43465</v>
      </c>
      <c r="B52" s="10" t="s">
        <v>148</v>
      </c>
      <c r="C52" s="13">
        <v>15000</v>
      </c>
      <c r="D52" s="10" t="s">
        <v>11</v>
      </c>
      <c r="E52" s="11">
        <v>166.2</v>
      </c>
      <c r="F52" s="11">
        <v>172</v>
      </c>
      <c r="G52" s="11">
        <v>176.5</v>
      </c>
      <c r="H52" s="11">
        <f t="shared" ref="H52" si="72">(IF(D52="SELL",E52-F52,IF(D52="BUY",F52-E52)))*C52</f>
        <v>87000.000000000175</v>
      </c>
      <c r="I52" s="11">
        <f>(IF(D52="SELL",IF(G52="",0,F52-G52),IF(D52="BUY",IF(G52="",0,G52-F52))))*C52</f>
        <v>67500</v>
      </c>
      <c r="J52" s="12">
        <f t="shared" ref="J52" si="73">SUM(H52,I52)</f>
        <v>154500.00000000017</v>
      </c>
    </row>
    <row r="53" spans="1:10" ht="15.75">
      <c r="A53" s="9">
        <v>43462</v>
      </c>
      <c r="B53" s="10" t="s">
        <v>66</v>
      </c>
      <c r="C53" s="13">
        <v>3000</v>
      </c>
      <c r="D53" s="10" t="s">
        <v>11</v>
      </c>
      <c r="E53" s="11">
        <v>1315.3</v>
      </c>
      <c r="F53" s="11">
        <v>1335</v>
      </c>
      <c r="G53" s="11">
        <v>1348.3</v>
      </c>
      <c r="H53" s="11">
        <f t="shared" ref="H53" si="74">(IF(D53="SELL",E53-F53,IF(D53="BUY",F53-E53)))*C53</f>
        <v>59100.000000000138</v>
      </c>
      <c r="I53" s="11">
        <f>(IF(D53="SELL",IF(G53="",0,F53-G53),IF(D53="BUY",IF(G53="",0,G53-F53))))*C53</f>
        <v>39899.999999999862</v>
      </c>
      <c r="J53" s="12">
        <f t="shared" ref="J53" si="75">SUM(H53,I53)</f>
        <v>99000</v>
      </c>
    </row>
    <row r="54" spans="1:10" ht="15.75">
      <c r="A54" s="9">
        <v>43461</v>
      </c>
      <c r="B54" s="10" t="s">
        <v>147</v>
      </c>
      <c r="C54" s="13">
        <v>3500</v>
      </c>
      <c r="D54" s="10" t="s">
        <v>11</v>
      </c>
      <c r="E54" s="11">
        <v>683</v>
      </c>
      <c r="F54" s="11">
        <v>693</v>
      </c>
      <c r="G54" s="11">
        <v>698.2</v>
      </c>
      <c r="H54" s="11">
        <f t="shared" ref="H54" si="76">(IF(D54="SELL",E54-F54,IF(D54="BUY",F54-E54)))*C54</f>
        <v>35000</v>
      </c>
      <c r="I54" s="11">
        <v>0</v>
      </c>
      <c r="J54" s="12">
        <f t="shared" ref="J54" si="77">SUM(H54,I54)</f>
        <v>35000</v>
      </c>
    </row>
    <row r="55" spans="1:10" ht="15.75">
      <c r="A55" s="9">
        <v>43458</v>
      </c>
      <c r="B55" s="10" t="s">
        <v>135</v>
      </c>
      <c r="C55" s="13">
        <v>2000</v>
      </c>
      <c r="D55" s="10" t="s">
        <v>11</v>
      </c>
      <c r="E55" s="11">
        <v>999</v>
      </c>
      <c r="F55" s="11">
        <v>1009</v>
      </c>
      <c r="G55" s="11">
        <v>1017</v>
      </c>
      <c r="H55" s="11">
        <f t="shared" ref="H55" si="78">(IF(D55="SELL",E55-F55,IF(D55="BUY",F55-E55)))*C55</f>
        <v>20000</v>
      </c>
      <c r="I55" s="11">
        <f>(IF(D55="SELL",IF(G55="",0,F55-G55),IF(D55="BUY",IF(G55="",0,G55-F55))))*C55</f>
        <v>16000</v>
      </c>
      <c r="J55" s="12">
        <f t="shared" ref="J55" si="79">SUM(H55,I55)</f>
        <v>36000</v>
      </c>
    </row>
    <row r="56" spans="1:10" ht="15.75">
      <c r="A56" s="9">
        <v>43454</v>
      </c>
      <c r="B56" s="10" t="s">
        <v>146</v>
      </c>
      <c r="C56" s="13">
        <v>2800</v>
      </c>
      <c r="D56" s="10" t="s">
        <v>11</v>
      </c>
      <c r="E56" s="11">
        <v>1286.2</v>
      </c>
      <c r="F56" s="11">
        <v>1275.3</v>
      </c>
      <c r="G56" s="11">
        <v>0</v>
      </c>
      <c r="H56" s="11">
        <f t="shared" ref="H56" si="80">(IF(D56="SELL",E56-F56,IF(D56="BUY",F56-E56)))*C56</f>
        <v>-30520.000000000255</v>
      </c>
      <c r="I56" s="11">
        <v>0</v>
      </c>
      <c r="J56" s="12">
        <f t="shared" ref="J56" si="81">SUM(H56,I56)</f>
        <v>-30520.000000000255</v>
      </c>
    </row>
    <row r="57" spans="1:10" ht="15.75">
      <c r="A57" s="9">
        <v>43453</v>
      </c>
      <c r="B57" s="10" t="s">
        <v>119</v>
      </c>
      <c r="C57" s="13">
        <v>5000</v>
      </c>
      <c r="D57" s="10" t="s">
        <v>11</v>
      </c>
      <c r="E57" s="11">
        <v>400.1</v>
      </c>
      <c r="F57" s="11">
        <v>410</v>
      </c>
      <c r="G57" s="11">
        <v>419</v>
      </c>
      <c r="H57" s="11">
        <f t="shared" ref="H57" si="82">(IF(D57="SELL",E57-F57,IF(D57="BUY",F57-E57)))*C57</f>
        <v>49499.999999999884</v>
      </c>
      <c r="I57" s="11">
        <f>(IF(D57="SELL",IF(G57="",0,F57-G57),IF(D57="BUY",IF(G57="",0,G57-F57))))*C57</f>
        <v>45000</v>
      </c>
      <c r="J57" s="12">
        <f t="shared" ref="J57" si="83">SUM(H57,I57)</f>
        <v>94499.999999999884</v>
      </c>
    </row>
    <row r="58" spans="1:10" ht="15.75">
      <c r="A58" s="9">
        <v>43452</v>
      </c>
      <c r="B58" s="10" t="s">
        <v>145</v>
      </c>
      <c r="C58" s="13">
        <v>1000</v>
      </c>
      <c r="D58" s="10" t="s">
        <v>11</v>
      </c>
      <c r="E58" s="11">
        <v>2565</v>
      </c>
      <c r="F58" s="11">
        <v>2582</v>
      </c>
      <c r="G58" s="11">
        <v>2635.3</v>
      </c>
      <c r="H58" s="11">
        <f t="shared" ref="H58" si="84">(IF(D58="SELL",E58-F58,IF(D58="BUY",F58-E58)))*C58</f>
        <v>17000</v>
      </c>
      <c r="I58" s="11">
        <v>0</v>
      </c>
      <c r="J58" s="12">
        <f t="shared" ref="J58" si="85">SUM(H58,I58)</f>
        <v>17000</v>
      </c>
    </row>
    <row r="59" spans="1:10" ht="15.75">
      <c r="A59" s="9">
        <v>43451</v>
      </c>
      <c r="B59" s="10" t="s">
        <v>145</v>
      </c>
      <c r="C59" s="13">
        <v>1000</v>
      </c>
      <c r="D59" s="10" t="s">
        <v>11</v>
      </c>
      <c r="E59" s="11">
        <v>2390.6</v>
      </c>
      <c r="F59" s="11">
        <v>2432</v>
      </c>
      <c r="G59" s="11">
        <v>2460.5</v>
      </c>
      <c r="H59" s="11">
        <f t="shared" ref="H59" si="86">(IF(D59="SELL",E59-F59,IF(D59="BUY",F59-E59)))*C59</f>
        <v>41400.000000000087</v>
      </c>
      <c r="I59" s="11">
        <v>0</v>
      </c>
      <c r="J59" s="12">
        <f t="shared" ref="J59" si="87">SUM(H59,I59)</f>
        <v>41400.000000000087</v>
      </c>
    </row>
    <row r="60" spans="1:10" ht="15.75">
      <c r="A60" s="9">
        <v>43448</v>
      </c>
      <c r="B60" s="10" t="s">
        <v>144</v>
      </c>
      <c r="C60" s="13">
        <v>3000</v>
      </c>
      <c r="D60" s="10" t="s">
        <v>11</v>
      </c>
      <c r="E60" s="11">
        <v>520.29999999999995</v>
      </c>
      <c r="F60" s="11">
        <v>528.29999999999995</v>
      </c>
      <c r="G60" s="11">
        <v>535</v>
      </c>
      <c r="H60" s="11">
        <f t="shared" ref="H60" si="88">(IF(D60="SELL",E60-F60,IF(D60="BUY",F60-E60)))*C60</f>
        <v>24000</v>
      </c>
      <c r="I60" s="11">
        <v>0</v>
      </c>
      <c r="J60" s="12">
        <f t="shared" ref="J60" si="89">SUM(H60,I60)</f>
        <v>24000</v>
      </c>
    </row>
    <row r="61" spans="1:10" ht="15.75">
      <c r="A61" s="9">
        <v>43448</v>
      </c>
      <c r="B61" s="10" t="s">
        <v>143</v>
      </c>
      <c r="C61" s="13">
        <v>3500</v>
      </c>
      <c r="D61" s="10" t="s">
        <v>11</v>
      </c>
      <c r="E61" s="11">
        <v>635.5</v>
      </c>
      <c r="F61" s="11">
        <v>635.5</v>
      </c>
      <c r="G61" s="11">
        <v>0</v>
      </c>
      <c r="H61" s="11">
        <f t="shared" ref="H61" si="90">(IF(D61="SELL",E61-F61,IF(D61="BUY",F61-E61)))*C61</f>
        <v>0</v>
      </c>
      <c r="I61" s="11">
        <v>0</v>
      </c>
      <c r="J61" s="12">
        <f t="shared" ref="J61" si="91">SUM(H61,I61)</f>
        <v>0</v>
      </c>
    </row>
    <row r="62" spans="1:10" ht="15.75">
      <c r="A62" s="9">
        <v>43447</v>
      </c>
      <c r="B62" s="10" t="s">
        <v>44</v>
      </c>
      <c r="C62" s="13">
        <v>5000</v>
      </c>
      <c r="D62" s="10" t="s">
        <v>11</v>
      </c>
      <c r="E62" s="11">
        <v>485.3</v>
      </c>
      <c r="F62" s="11">
        <v>492</v>
      </c>
      <c r="G62" s="11">
        <v>499</v>
      </c>
      <c r="H62" s="11">
        <f t="shared" ref="H62" si="92">(IF(D62="SELL",E62-F62,IF(D62="BUY",F62-E62)))*C62</f>
        <v>33499.999999999942</v>
      </c>
      <c r="I62" s="11">
        <f>(IF(D62="SELL",IF(G62="",0,F62-G62),IF(D62="BUY",IF(G62="",0,G62-F62))))*C62</f>
        <v>35000</v>
      </c>
      <c r="J62" s="12">
        <f t="shared" ref="J62" si="93">SUM(H62,I62)</f>
        <v>68499.999999999942</v>
      </c>
    </row>
    <row r="63" spans="1:10" ht="15.75">
      <c r="A63" s="9">
        <v>43446</v>
      </c>
      <c r="B63" s="10" t="s">
        <v>142</v>
      </c>
      <c r="C63" s="13">
        <v>10000</v>
      </c>
      <c r="D63" s="10" t="s">
        <v>11</v>
      </c>
      <c r="E63" s="11">
        <v>96</v>
      </c>
      <c r="F63" s="11">
        <v>96</v>
      </c>
      <c r="G63" s="11">
        <v>0</v>
      </c>
      <c r="H63" s="11">
        <f t="shared" ref="H63" si="94">(IF(D63="SELL",E63-F63,IF(D63="BUY",F63-E63)))*C63</f>
        <v>0</v>
      </c>
      <c r="I63" s="11">
        <v>0</v>
      </c>
      <c r="J63" s="12">
        <f t="shared" ref="J63" si="95">SUM(H63,I63)</f>
        <v>0</v>
      </c>
    </row>
    <row r="64" spans="1:10" ht="15.75">
      <c r="A64" s="9">
        <v>43446</v>
      </c>
      <c r="B64" s="10" t="s">
        <v>141</v>
      </c>
      <c r="C64" s="13">
        <v>1000</v>
      </c>
      <c r="D64" s="10" t="s">
        <v>11</v>
      </c>
      <c r="E64" s="11">
        <v>2163.1999999999998</v>
      </c>
      <c r="F64" s="11">
        <v>2163.1999999999998</v>
      </c>
      <c r="G64" s="11">
        <v>0</v>
      </c>
      <c r="H64" s="11">
        <f t="shared" ref="H64" si="96">(IF(D64="SELL",E64-F64,IF(D64="BUY",F64-E64)))*C64</f>
        <v>0</v>
      </c>
      <c r="I64" s="11">
        <v>0</v>
      </c>
      <c r="J64" s="12">
        <f t="shared" ref="J64" si="97">SUM(H64,I64)</f>
        <v>0</v>
      </c>
    </row>
    <row r="65" spans="1:10" ht="15.75">
      <c r="A65" s="9">
        <v>43441</v>
      </c>
      <c r="B65" s="10" t="s">
        <v>12</v>
      </c>
      <c r="C65" s="13">
        <v>3200</v>
      </c>
      <c r="D65" s="10" t="s">
        <v>11</v>
      </c>
      <c r="E65" s="11">
        <v>869.2</v>
      </c>
      <c r="F65" s="11">
        <v>869.2</v>
      </c>
      <c r="G65" s="11">
        <v>0</v>
      </c>
      <c r="H65" s="11">
        <f t="shared" ref="H65" si="98">(IF(D65="SELL",E65-F65,IF(D65="BUY",F65-E65)))*C65</f>
        <v>0</v>
      </c>
      <c r="I65" s="11">
        <v>0</v>
      </c>
      <c r="J65" s="12">
        <f t="shared" ref="J65" si="99">SUM(H65,I65)</f>
        <v>0</v>
      </c>
    </row>
    <row r="66" spans="1:10" ht="15.75">
      <c r="A66" s="9">
        <v>43441</v>
      </c>
      <c r="B66" s="10" t="s">
        <v>140</v>
      </c>
      <c r="C66" s="13">
        <v>3500</v>
      </c>
      <c r="D66" s="10" t="s">
        <v>11</v>
      </c>
      <c r="E66" s="11">
        <v>823</v>
      </c>
      <c r="F66" s="11">
        <v>827</v>
      </c>
      <c r="G66" s="11">
        <v>0</v>
      </c>
      <c r="H66" s="11">
        <f t="shared" ref="H66" si="100">(IF(D66="SELL",E66-F66,IF(D66="BUY",F66-E66)))*C66</f>
        <v>14000</v>
      </c>
      <c r="I66" s="11">
        <v>0</v>
      </c>
      <c r="J66" s="12">
        <f t="shared" ref="J66" si="101">SUM(H66,I66)</f>
        <v>14000</v>
      </c>
    </row>
    <row r="67" spans="1:10" ht="15.75">
      <c r="A67" s="9">
        <v>43440</v>
      </c>
      <c r="B67" s="10" t="s">
        <v>139</v>
      </c>
      <c r="C67" s="13">
        <v>20000</v>
      </c>
      <c r="D67" s="10" t="s">
        <v>11</v>
      </c>
      <c r="E67" s="11">
        <v>108</v>
      </c>
      <c r="F67" s="11">
        <v>110</v>
      </c>
      <c r="G67" s="11">
        <v>113.5</v>
      </c>
      <c r="H67" s="11">
        <f t="shared" ref="H67" si="102">(IF(D67="SELL",E67-F67,IF(D67="BUY",F67-E67)))*C67</f>
        <v>40000</v>
      </c>
      <c r="I67" s="11">
        <v>0</v>
      </c>
      <c r="J67" s="12">
        <f t="shared" ref="J67" si="103">SUM(H67,I67)</f>
        <v>40000</v>
      </c>
    </row>
    <row r="68" spans="1:10" ht="15.75">
      <c r="A68" s="9">
        <v>43439</v>
      </c>
      <c r="B68" s="10" t="s">
        <v>139</v>
      </c>
      <c r="C68" s="13">
        <v>20000</v>
      </c>
      <c r="D68" s="10" t="s">
        <v>11</v>
      </c>
      <c r="E68" s="11">
        <v>101</v>
      </c>
      <c r="F68" s="11">
        <v>103.5</v>
      </c>
      <c r="G68" s="11">
        <v>105.5</v>
      </c>
      <c r="H68" s="11">
        <f t="shared" ref="H68" si="104">(IF(D68="SELL",E68-F68,IF(D68="BUY",F68-E68)))*C68</f>
        <v>50000</v>
      </c>
      <c r="I68" s="11">
        <f>(IF(D68="SELL",IF(G68="",0,F68-G68),IF(D68="BUY",IF(G68="",0,G68-F68))))*C68</f>
        <v>40000</v>
      </c>
      <c r="J68" s="12">
        <f t="shared" ref="J68" si="105">SUM(H68,I68)</f>
        <v>90000</v>
      </c>
    </row>
    <row r="69" spans="1:10" ht="15.75">
      <c r="A69" s="9">
        <v>43439</v>
      </c>
      <c r="B69" s="10" t="s">
        <v>80</v>
      </c>
      <c r="C69" s="13">
        <v>10000</v>
      </c>
      <c r="D69" s="10" t="s">
        <v>11</v>
      </c>
      <c r="E69" s="11">
        <v>220.1</v>
      </c>
      <c r="F69" s="11">
        <v>223.5</v>
      </c>
      <c r="G69" s="11">
        <v>226</v>
      </c>
      <c r="H69" s="11">
        <f t="shared" ref="H69" si="106">(IF(D69="SELL",E69-F69,IF(D69="BUY",F69-E69)))*C69</f>
        <v>34000.000000000058</v>
      </c>
      <c r="I69" s="11">
        <f>(IF(D69="SELL",IF(G69="",0,F69-G69),IF(D69="BUY",IF(G69="",0,G69-F69))))*C69</f>
        <v>25000</v>
      </c>
      <c r="J69" s="12">
        <f t="shared" ref="J69" si="107">SUM(H69,I69)</f>
        <v>59000.000000000058</v>
      </c>
    </row>
    <row r="70" spans="1:10" ht="15.75">
      <c r="A70" s="9">
        <v>43438</v>
      </c>
      <c r="B70" s="10" t="s">
        <v>138</v>
      </c>
      <c r="C70" s="13">
        <v>3500</v>
      </c>
      <c r="D70" s="10" t="s">
        <v>11</v>
      </c>
      <c r="E70" s="11">
        <v>806.2</v>
      </c>
      <c r="F70" s="11">
        <v>815</v>
      </c>
      <c r="G70" s="11">
        <v>823.5</v>
      </c>
      <c r="H70" s="11">
        <f t="shared" ref="H70" si="108">(IF(D70="SELL",E70-F70,IF(D70="BUY",F70-E70)))*C70</f>
        <v>30799.99999999984</v>
      </c>
      <c r="I70" s="11">
        <f>(IF(D70="SELL",IF(G70="",0,F70-G70),IF(D70="BUY",IF(G70="",0,G70-F70))))*C70</f>
        <v>29750</v>
      </c>
      <c r="J70" s="12">
        <f t="shared" ref="J70" si="109">SUM(H70,I70)</f>
        <v>60549.99999999984</v>
      </c>
    </row>
    <row r="71" spans="1:10" ht="15.75">
      <c r="A71" s="9">
        <v>43437</v>
      </c>
      <c r="B71" s="10" t="s">
        <v>76</v>
      </c>
      <c r="C71" s="13">
        <v>5000</v>
      </c>
      <c r="D71" s="10" t="s">
        <v>11</v>
      </c>
      <c r="E71" s="11">
        <v>605</v>
      </c>
      <c r="F71" s="11">
        <v>615</v>
      </c>
      <c r="G71" s="11">
        <v>626.20000000000005</v>
      </c>
      <c r="H71" s="11">
        <f t="shared" ref="H71" si="110">(IF(D71="SELL",E71-F71,IF(D71="BUY",F71-E71)))*C71</f>
        <v>50000</v>
      </c>
      <c r="I71" s="11">
        <v>0</v>
      </c>
      <c r="J71" s="12">
        <f t="shared" ref="J71" si="111">SUM(H71,I71)</f>
        <v>50000</v>
      </c>
    </row>
    <row r="72" spans="1:10" ht="15.75">
      <c r="A72" s="9">
        <v>43437</v>
      </c>
      <c r="B72" s="10" t="s">
        <v>137</v>
      </c>
      <c r="C72" s="13">
        <v>2800</v>
      </c>
      <c r="D72" s="10" t="s">
        <v>11</v>
      </c>
      <c r="E72" s="11">
        <v>923</v>
      </c>
      <c r="F72" s="11">
        <v>931.65</v>
      </c>
      <c r="G72" s="11">
        <v>950.3</v>
      </c>
      <c r="H72" s="11">
        <f t="shared" ref="H72" si="112">(IF(D72="SELL",E72-F72,IF(D72="BUY",F72-E72)))*C72</f>
        <v>24219.999999999935</v>
      </c>
      <c r="I72" s="11">
        <v>0</v>
      </c>
      <c r="J72" s="12">
        <f t="shared" ref="J72" si="113">SUM(H72,I72)</f>
        <v>24219.999999999935</v>
      </c>
    </row>
    <row r="73" spans="1:10" ht="15.75">
      <c r="A73" s="9">
        <v>43434</v>
      </c>
      <c r="B73" s="10" t="s">
        <v>136</v>
      </c>
      <c r="C73" s="13">
        <v>8000</v>
      </c>
      <c r="D73" s="10" t="s">
        <v>11</v>
      </c>
      <c r="E73" s="11">
        <v>273.5</v>
      </c>
      <c r="F73" s="11">
        <v>275.3</v>
      </c>
      <c r="G73" s="11">
        <v>280</v>
      </c>
      <c r="H73" s="11">
        <f t="shared" ref="H73" si="114">(IF(D73="SELL",E73-F73,IF(D73="BUY",F73-E73)))*C73</f>
        <v>14400.000000000091</v>
      </c>
      <c r="I73" s="11">
        <v>0</v>
      </c>
      <c r="J73" s="12">
        <f t="shared" ref="J73" si="115">SUM(H73,I73)</f>
        <v>14400.000000000091</v>
      </c>
    </row>
    <row r="74" spans="1:10" ht="15.75">
      <c r="A74" s="9">
        <v>43433</v>
      </c>
      <c r="B74" s="10" t="s">
        <v>135</v>
      </c>
      <c r="C74" s="13">
        <v>5000</v>
      </c>
      <c r="D74" s="10" t="s">
        <v>11</v>
      </c>
      <c r="E74" s="11">
        <v>963.2</v>
      </c>
      <c r="F74" s="11">
        <v>973</v>
      </c>
      <c r="G74" s="11">
        <v>996</v>
      </c>
      <c r="H74" s="11">
        <f t="shared" ref="H74" si="116">(IF(D74="SELL",E74-F74,IF(D74="BUY",F74-E74)))*C74</f>
        <v>48999.999999999774</v>
      </c>
      <c r="I74" s="11">
        <v>0</v>
      </c>
      <c r="J74" s="12">
        <f t="shared" ref="J74" si="117">SUM(H74,I74)</f>
        <v>48999.999999999774</v>
      </c>
    </row>
    <row r="75" spans="1:10" ht="15.75">
      <c r="A75" s="9">
        <v>43431</v>
      </c>
      <c r="B75" s="10" t="s">
        <v>134</v>
      </c>
      <c r="C75" s="13">
        <v>1500</v>
      </c>
      <c r="D75" s="10" t="s">
        <v>11</v>
      </c>
      <c r="E75" s="11">
        <v>1896</v>
      </c>
      <c r="F75" s="11">
        <v>1908</v>
      </c>
      <c r="G75" s="11">
        <v>1930.2</v>
      </c>
      <c r="H75" s="11">
        <f t="shared" ref="H75" si="118">(IF(D75="SELL",E75-F75,IF(D75="BUY",F75-E75)))*C75</f>
        <v>18000</v>
      </c>
      <c r="I75" s="11">
        <v>0</v>
      </c>
      <c r="J75" s="12">
        <f t="shared" ref="J75" si="119">SUM(H75,I75)</f>
        <v>18000</v>
      </c>
    </row>
    <row r="76" spans="1:10" ht="15.75">
      <c r="A76" s="9">
        <v>43430</v>
      </c>
      <c r="B76" s="10" t="s">
        <v>17</v>
      </c>
      <c r="C76" s="13">
        <v>5000</v>
      </c>
      <c r="D76" s="10" t="s">
        <v>11</v>
      </c>
      <c r="E76" s="11">
        <v>546</v>
      </c>
      <c r="F76" s="11">
        <v>549.9</v>
      </c>
      <c r="G76" s="11">
        <v>560</v>
      </c>
      <c r="H76" s="11">
        <f t="shared" ref="H76" si="120">(IF(D76="SELL",E76-F76,IF(D76="BUY",F76-E76)))*C76</f>
        <v>19499.999999999887</v>
      </c>
      <c r="I76" s="11">
        <v>0</v>
      </c>
      <c r="J76" s="12">
        <f t="shared" ref="J76" si="121">SUM(H76,I76)</f>
        <v>19499.999999999887</v>
      </c>
    </row>
    <row r="77" spans="1:10" ht="15.75">
      <c r="A77" s="9">
        <v>43426</v>
      </c>
      <c r="B77" s="10" t="s">
        <v>133</v>
      </c>
      <c r="C77" s="13">
        <v>3500</v>
      </c>
      <c r="D77" s="10" t="s">
        <v>11</v>
      </c>
      <c r="E77" s="11">
        <v>235</v>
      </c>
      <c r="F77" s="11">
        <v>226</v>
      </c>
      <c r="G77" s="11">
        <v>0</v>
      </c>
      <c r="H77" s="11">
        <f t="shared" ref="H77" si="122">(IF(D77="SELL",E77-F77,IF(D77="BUY",F77-E77)))*C77</f>
        <v>-31500</v>
      </c>
      <c r="I77" s="11">
        <v>0</v>
      </c>
      <c r="J77" s="12">
        <f t="shared" ref="J77" si="123">SUM(H77,I77)</f>
        <v>-31500</v>
      </c>
    </row>
    <row r="78" spans="1:10" ht="15.75">
      <c r="A78" s="9">
        <v>43425</v>
      </c>
      <c r="B78" s="10" t="s">
        <v>91</v>
      </c>
      <c r="C78" s="13">
        <v>2000</v>
      </c>
      <c r="D78" s="10" t="s">
        <v>11</v>
      </c>
      <c r="E78" s="11">
        <v>799</v>
      </c>
      <c r="F78" s="11">
        <v>806</v>
      </c>
      <c r="G78" s="11">
        <v>814</v>
      </c>
      <c r="H78" s="11">
        <f t="shared" ref="H78" si="124">(IF(D78="SELL",E78-F78,IF(D78="BUY",F78-E78)))*C78</f>
        <v>14000</v>
      </c>
      <c r="I78" s="11">
        <v>0</v>
      </c>
      <c r="J78" s="12">
        <f t="shared" ref="J78" si="125">SUM(H78,I78)</f>
        <v>14000</v>
      </c>
    </row>
    <row r="79" spans="1:10" ht="15.75">
      <c r="A79" s="9">
        <v>43424</v>
      </c>
      <c r="B79" s="10" t="s">
        <v>132</v>
      </c>
      <c r="C79" s="13">
        <v>5000</v>
      </c>
      <c r="D79" s="10" t="s">
        <v>11</v>
      </c>
      <c r="E79" s="11">
        <v>376</v>
      </c>
      <c r="F79" s="11">
        <v>380</v>
      </c>
      <c r="G79" s="11">
        <v>384.6</v>
      </c>
      <c r="H79" s="11">
        <f t="shared" ref="H79" si="126">(IF(D79="SELL",E79-F79,IF(D79="BUY",F79-E79)))*C79</f>
        <v>20000</v>
      </c>
      <c r="I79" s="11">
        <f>(IF(D79="SELL",IF(G79="",0,F79-G79),IF(D79="BUY",IF(G79="",0,G79-F79))))*C79</f>
        <v>23000.000000000113</v>
      </c>
      <c r="J79" s="12">
        <f t="shared" ref="J79" si="127">SUM(H79,I79)</f>
        <v>43000.000000000116</v>
      </c>
    </row>
    <row r="80" spans="1:10" ht="15.75">
      <c r="A80" s="9">
        <v>43424</v>
      </c>
      <c r="B80" s="10" t="s">
        <v>131</v>
      </c>
      <c r="C80" s="13">
        <v>8000</v>
      </c>
      <c r="D80" s="10" t="s">
        <v>11</v>
      </c>
      <c r="E80" s="11">
        <v>283</v>
      </c>
      <c r="F80" s="11">
        <v>283</v>
      </c>
      <c r="G80" s="11">
        <v>0</v>
      </c>
      <c r="H80" s="11">
        <f t="shared" ref="H80" si="128">(IF(D80="SELL",E80-F80,IF(D80="BUY",F80-E80)))*C80</f>
        <v>0</v>
      </c>
      <c r="I80" s="11">
        <v>0</v>
      </c>
      <c r="J80" s="12">
        <f t="shared" ref="J80" si="129">SUM(H80,I80)</f>
        <v>0</v>
      </c>
    </row>
    <row r="81" spans="1:10" ht="15.75">
      <c r="A81" s="9">
        <v>43424</v>
      </c>
      <c r="B81" s="10" t="s">
        <v>15</v>
      </c>
      <c r="C81" s="13">
        <v>5000</v>
      </c>
      <c r="D81" s="10" t="s">
        <v>11</v>
      </c>
      <c r="E81" s="11">
        <v>315.14999999999998</v>
      </c>
      <c r="F81" s="11">
        <v>315.14999999999998</v>
      </c>
      <c r="G81" s="11">
        <v>0</v>
      </c>
      <c r="H81" s="11">
        <f t="shared" ref="H81" si="130">(IF(D81="SELL",E81-F81,IF(D81="BUY",F81-E81)))*C81</f>
        <v>0</v>
      </c>
      <c r="I81" s="11">
        <v>0</v>
      </c>
      <c r="J81" s="12">
        <f t="shared" ref="J81" si="131">SUM(H81,I81)</f>
        <v>0</v>
      </c>
    </row>
    <row r="82" spans="1:10" ht="15.75">
      <c r="A82" s="9">
        <v>43423</v>
      </c>
      <c r="B82" s="10" t="s">
        <v>51</v>
      </c>
      <c r="C82" s="13">
        <v>500</v>
      </c>
      <c r="D82" s="10" t="s">
        <v>11</v>
      </c>
      <c r="E82" s="11">
        <v>4280</v>
      </c>
      <c r="F82" s="11">
        <v>4330</v>
      </c>
      <c r="G82" s="11">
        <v>4380</v>
      </c>
      <c r="H82" s="11">
        <f t="shared" ref="H82" si="132">(IF(D82="SELL",E82-F82,IF(D82="BUY",F82-E82)))*C82</f>
        <v>25000</v>
      </c>
      <c r="I82" s="11">
        <v>0</v>
      </c>
      <c r="J82" s="12">
        <f t="shared" ref="J82" si="133">SUM(H82,I82)</f>
        <v>25000</v>
      </c>
    </row>
    <row r="83" spans="1:10" ht="15.75">
      <c r="A83" s="9">
        <v>43420</v>
      </c>
      <c r="B83" s="10" t="s">
        <v>15</v>
      </c>
      <c r="C83" s="13">
        <v>10000</v>
      </c>
      <c r="D83" s="10" t="s">
        <v>11</v>
      </c>
      <c r="E83" s="11">
        <v>348.2</v>
      </c>
      <c r="F83" s="11">
        <v>355.3</v>
      </c>
      <c r="G83" s="11">
        <v>365</v>
      </c>
      <c r="H83" s="11">
        <f t="shared" ref="H83" si="134">(IF(D83="SELL",E83-F83,IF(D83="BUY",F83-E83)))*C83</f>
        <v>71000.000000000233</v>
      </c>
      <c r="I83" s="11">
        <f>(IF(D83="SELL",IF(G83="",0,F83-G83),IF(D83="BUY",IF(G83="",0,G83-F83))))*C83</f>
        <v>96999.999999999884</v>
      </c>
      <c r="J83" s="12">
        <f t="shared" ref="J83" si="135">SUM(H83,I83)</f>
        <v>168000.00000000012</v>
      </c>
    </row>
    <row r="84" spans="1:10" ht="15.75">
      <c r="A84" s="9">
        <v>43419</v>
      </c>
      <c r="B84" s="10" t="s">
        <v>15</v>
      </c>
      <c r="C84" s="13">
        <v>5000</v>
      </c>
      <c r="D84" s="10" t="s">
        <v>11</v>
      </c>
      <c r="E84" s="11">
        <v>290</v>
      </c>
      <c r="F84" s="11">
        <v>296</v>
      </c>
      <c r="G84" s="11">
        <v>302</v>
      </c>
      <c r="H84" s="11">
        <f t="shared" ref="H84" si="136">(IF(D84="SELL",E84-F84,IF(D84="BUY",F84-E84)))*C84</f>
        <v>30000</v>
      </c>
      <c r="I84" s="11">
        <f>(IF(D84="SELL",IF(G84="",0,F84-G84),IF(D84="BUY",IF(G84="",0,G84-F84))))*C84</f>
        <v>30000</v>
      </c>
      <c r="J84" s="12">
        <f t="shared" ref="J84" si="137">SUM(H84,I84)</f>
        <v>60000</v>
      </c>
    </row>
    <row r="85" spans="1:10" ht="15.75">
      <c r="A85" s="9">
        <v>43419</v>
      </c>
      <c r="B85" s="10" t="s">
        <v>126</v>
      </c>
      <c r="C85" s="13">
        <v>5000</v>
      </c>
      <c r="D85" s="10" t="s">
        <v>11</v>
      </c>
      <c r="E85" s="11">
        <v>433</v>
      </c>
      <c r="F85" s="11">
        <v>437</v>
      </c>
      <c r="G85" s="11">
        <v>443</v>
      </c>
      <c r="H85" s="11">
        <f t="shared" ref="H85" si="138">(IF(D85="SELL",E85-F85,IF(D85="BUY",F85-E85)))*C85</f>
        <v>20000</v>
      </c>
      <c r="I85" s="11">
        <f>(IF(D85="SELL",IF(G85="",0,F85-G85),IF(D85="BUY",IF(G85="",0,G85-F85))))*C85</f>
        <v>30000</v>
      </c>
      <c r="J85" s="12">
        <f t="shared" ref="J85" si="139">SUM(H85,I85)</f>
        <v>50000</v>
      </c>
    </row>
    <row r="86" spans="1:10" ht="15.75">
      <c r="A86" s="9">
        <v>43418</v>
      </c>
      <c r="B86" s="10" t="s">
        <v>130</v>
      </c>
      <c r="C86" s="13">
        <v>3500</v>
      </c>
      <c r="D86" s="10" t="s">
        <v>11</v>
      </c>
      <c r="E86" s="11">
        <v>706.5</v>
      </c>
      <c r="F86" s="11">
        <v>715</v>
      </c>
      <c r="G86" s="11">
        <v>730.2</v>
      </c>
      <c r="H86" s="11">
        <f t="shared" ref="H86" si="140">(IF(D86="SELL",E86-F86,IF(D86="BUY",F86-E86)))*C86</f>
        <v>29750</v>
      </c>
      <c r="I86" s="11">
        <v>0</v>
      </c>
      <c r="J86" s="12">
        <f t="shared" ref="J86" si="141">SUM(H86,I86)</f>
        <v>29750</v>
      </c>
    </row>
    <row r="87" spans="1:10" ht="15.75">
      <c r="A87" s="9">
        <v>43416</v>
      </c>
      <c r="B87" s="10" t="s">
        <v>129</v>
      </c>
      <c r="C87" s="13">
        <v>10000</v>
      </c>
      <c r="D87" s="10" t="s">
        <v>11</v>
      </c>
      <c r="E87" s="11">
        <v>171</v>
      </c>
      <c r="F87" s="11">
        <v>175</v>
      </c>
      <c r="G87" s="11">
        <v>178.5</v>
      </c>
      <c r="H87" s="11">
        <f t="shared" ref="H87" si="142">(IF(D87="SELL",E87-F87,IF(D87="BUY",F87-E87)))*C87</f>
        <v>40000</v>
      </c>
      <c r="I87" s="11">
        <f>(IF(D87="SELL",IF(G87="",0,F87-G87),IF(D87="BUY",IF(G87="",0,G87-F87))))*C87</f>
        <v>35000</v>
      </c>
      <c r="J87" s="12">
        <f t="shared" ref="J87" si="143">SUM(H87,I87)</f>
        <v>75000</v>
      </c>
    </row>
    <row r="88" spans="1:10" ht="15.75">
      <c r="A88" s="9">
        <v>43404</v>
      </c>
      <c r="B88" s="10" t="s">
        <v>128</v>
      </c>
      <c r="C88" s="13">
        <v>3500</v>
      </c>
      <c r="D88" s="10" t="s">
        <v>11</v>
      </c>
      <c r="E88" s="11">
        <v>508.3</v>
      </c>
      <c r="F88" s="11">
        <v>515</v>
      </c>
      <c r="G88" s="11">
        <v>530</v>
      </c>
      <c r="H88" s="11">
        <f t="shared" ref="H88" si="144">(IF(D88="SELL",E88-F88,IF(D88="BUY",F88-E88)))*C88</f>
        <v>23449.99999999996</v>
      </c>
      <c r="I88" s="11">
        <f>(IF(D88="SELL",IF(G88="",0,F88-G88),IF(D88="BUY",IF(G88="",0,G88-F88))))*C88</f>
        <v>52500</v>
      </c>
      <c r="J88" s="12">
        <f t="shared" ref="J88" si="145">SUM(H88,I88)</f>
        <v>75949.999999999956</v>
      </c>
    </row>
    <row r="89" spans="1:10" ht="15.75">
      <c r="A89" s="9">
        <v>43404</v>
      </c>
      <c r="B89" s="10" t="s">
        <v>85</v>
      </c>
      <c r="C89" s="13">
        <v>5000</v>
      </c>
      <c r="D89" s="10" t="s">
        <v>11</v>
      </c>
      <c r="E89" s="11">
        <v>382</v>
      </c>
      <c r="F89" s="11">
        <v>388.2</v>
      </c>
      <c r="G89" s="11">
        <v>393.2</v>
      </c>
      <c r="H89" s="11">
        <f t="shared" ref="H89" si="146">(IF(D89="SELL",E89-F89,IF(D89="BUY",F89-E89)))*C89</f>
        <v>30999.999999999942</v>
      </c>
      <c r="I89" s="11">
        <f>(IF(D89="SELL",IF(G89="",0,F89-G89),IF(D89="BUY",IF(G89="",0,G89-F89))))*C89</f>
        <v>25000</v>
      </c>
      <c r="J89" s="12">
        <f t="shared" ref="J89" si="147">SUM(H89,I89)</f>
        <v>55999.999999999942</v>
      </c>
    </row>
    <row r="90" spans="1:10" ht="15.75">
      <c r="A90" s="9">
        <v>43403</v>
      </c>
      <c r="B90" s="10" t="s">
        <v>85</v>
      </c>
      <c r="C90" s="13">
        <v>5000</v>
      </c>
      <c r="D90" s="10" t="s">
        <v>11</v>
      </c>
      <c r="E90" s="11">
        <v>372.6</v>
      </c>
      <c r="F90" s="11">
        <v>377.95</v>
      </c>
      <c r="G90" s="11">
        <v>383</v>
      </c>
      <c r="H90" s="11">
        <f t="shared" ref="H90" si="148">(IF(D90="SELL",E90-F90,IF(D90="BUY",F90-E90)))*C90</f>
        <v>26749.999999999829</v>
      </c>
      <c r="I90" s="11">
        <v>0</v>
      </c>
      <c r="J90" s="12">
        <f t="shared" ref="J90" si="149">SUM(H90,I90)</f>
        <v>26749.999999999829</v>
      </c>
    </row>
    <row r="91" spans="1:10" ht="15.75">
      <c r="A91" s="9">
        <v>43399</v>
      </c>
      <c r="B91" s="10" t="s">
        <v>85</v>
      </c>
      <c r="C91" s="13">
        <v>8000</v>
      </c>
      <c r="D91" s="10" t="s">
        <v>11</v>
      </c>
      <c r="E91" s="11">
        <v>348.2</v>
      </c>
      <c r="F91" s="11">
        <v>348.2</v>
      </c>
      <c r="G91" s="11">
        <v>0</v>
      </c>
      <c r="H91" s="11">
        <f t="shared" ref="H91" si="150">(IF(D91="SELL",E91-F91,IF(D91="BUY",F91-E91)))*C91</f>
        <v>0</v>
      </c>
      <c r="I91" s="11">
        <v>0</v>
      </c>
      <c r="J91" s="12">
        <f t="shared" ref="J91" si="151">SUM(H91,I91)</f>
        <v>0</v>
      </c>
    </row>
    <row r="92" spans="1:10" ht="15.75">
      <c r="A92" s="9">
        <v>43396</v>
      </c>
      <c r="B92" s="10" t="s">
        <v>127</v>
      </c>
      <c r="C92" s="13">
        <v>35000</v>
      </c>
      <c r="D92" s="10" t="s">
        <v>10</v>
      </c>
      <c r="E92" s="11">
        <v>36.5</v>
      </c>
      <c r="F92" s="11">
        <v>35</v>
      </c>
      <c r="G92" s="11">
        <v>33.5</v>
      </c>
      <c r="H92" s="11">
        <f t="shared" ref="H92" si="152">(IF(D92="SELL",E92-F92,IF(D92="BUY",F92-E92)))*C92</f>
        <v>52500</v>
      </c>
      <c r="I92" s="11">
        <v>0</v>
      </c>
      <c r="J92" s="12">
        <f t="shared" ref="J92" si="153">SUM(H92,I92)</f>
        <v>52500</v>
      </c>
    </row>
    <row r="93" spans="1:10" ht="15.75">
      <c r="A93" s="9">
        <v>43395</v>
      </c>
      <c r="B93" s="10" t="s">
        <v>116</v>
      </c>
      <c r="C93" s="13">
        <v>5000</v>
      </c>
      <c r="D93" s="10" t="s">
        <v>10</v>
      </c>
      <c r="E93" s="11">
        <v>206</v>
      </c>
      <c r="F93" s="11">
        <v>200</v>
      </c>
      <c r="G93" s="11">
        <v>190</v>
      </c>
      <c r="H93" s="11">
        <f t="shared" ref="H93" si="154">(IF(D93="SELL",E93-F93,IF(D93="BUY",F93-E93)))*C93</f>
        <v>30000</v>
      </c>
      <c r="I93" s="11">
        <f>(IF(D93="SELL",IF(G93="",0,F93-G93),IF(D93="BUY",IF(G93="",0,G93-F93))))*C93</f>
        <v>50000</v>
      </c>
      <c r="J93" s="12">
        <f t="shared" ref="J93" si="155">SUM(H93,I93)</f>
        <v>80000</v>
      </c>
    </row>
    <row r="94" spans="1:10" ht="15.75">
      <c r="A94" s="9">
        <v>43392</v>
      </c>
      <c r="B94" s="10" t="s">
        <v>116</v>
      </c>
      <c r="C94" s="13">
        <v>5000</v>
      </c>
      <c r="D94" s="10" t="s">
        <v>11</v>
      </c>
      <c r="E94" s="11">
        <v>226</v>
      </c>
      <c r="F94" s="11">
        <v>233.2</v>
      </c>
      <c r="G94" s="11">
        <v>238.3</v>
      </c>
      <c r="H94" s="11">
        <f t="shared" ref="H94" si="156">(IF(D94="SELL",E94-F94,IF(D94="BUY",F94-E94)))*C94</f>
        <v>35999.999999999942</v>
      </c>
      <c r="I94" s="11">
        <f>(IF(D94="SELL",IF(G94="",0,F94-G94),IF(D94="BUY",IF(G94="",0,G94-F94))))*C94</f>
        <v>25500.000000000113</v>
      </c>
      <c r="J94" s="12">
        <f t="shared" ref="J94" si="157">SUM(H94,I94)</f>
        <v>61500.000000000058</v>
      </c>
    </row>
    <row r="95" spans="1:10" ht="15.75">
      <c r="A95" s="9">
        <v>43389</v>
      </c>
      <c r="B95" s="10" t="s">
        <v>126</v>
      </c>
      <c r="C95" s="13">
        <v>10000</v>
      </c>
      <c r="D95" s="10" t="s">
        <v>11</v>
      </c>
      <c r="E95" s="11">
        <v>380</v>
      </c>
      <c r="F95" s="11">
        <v>385.55500000000001</v>
      </c>
      <c r="G95" s="11">
        <v>393.2</v>
      </c>
      <c r="H95" s="11">
        <f t="shared" ref="H95" si="158">(IF(D95="SELL",E95-F95,IF(D95="BUY",F95-E95)))*C95</f>
        <v>55550.000000000065</v>
      </c>
      <c r="I95" s="11">
        <v>0</v>
      </c>
      <c r="J95" s="12">
        <f t="shared" ref="J95" si="159">SUM(H95,I95)</f>
        <v>55550.000000000065</v>
      </c>
    </row>
    <row r="96" spans="1:10" ht="15.75">
      <c r="A96" s="9">
        <v>43388</v>
      </c>
      <c r="B96" s="10" t="s">
        <v>85</v>
      </c>
      <c r="C96" s="13">
        <v>5500</v>
      </c>
      <c r="D96" s="10" t="s">
        <v>11</v>
      </c>
      <c r="E96" s="11">
        <v>348.2</v>
      </c>
      <c r="F96" s="11">
        <v>355.3</v>
      </c>
      <c r="G96" s="11">
        <v>365.3</v>
      </c>
      <c r="H96" s="11">
        <f t="shared" ref="H96" si="160">(IF(D96="SELL",E96-F96,IF(D96="BUY",F96-E96)))*C96</f>
        <v>39050.000000000124</v>
      </c>
      <c r="I96" s="11">
        <v>0</v>
      </c>
      <c r="J96" s="12">
        <f t="shared" ref="J96" si="161">SUM(H96,I96)</f>
        <v>39050.000000000124</v>
      </c>
    </row>
    <row r="97" spans="1:10" ht="15.75">
      <c r="A97" s="9">
        <v>43384</v>
      </c>
      <c r="B97" s="10" t="s">
        <v>125</v>
      </c>
      <c r="C97" s="13">
        <v>5000</v>
      </c>
      <c r="D97" s="10" t="s">
        <v>11</v>
      </c>
      <c r="E97" s="11">
        <v>706</v>
      </c>
      <c r="F97" s="11">
        <v>715</v>
      </c>
      <c r="G97" s="11">
        <v>730</v>
      </c>
      <c r="H97" s="11">
        <f t="shared" ref="H97" si="162">(IF(D97="SELL",E97-F97,IF(D97="BUY",F97-E97)))*C97</f>
        <v>45000</v>
      </c>
      <c r="I97" s="11">
        <f>(IF(D97="SELL",IF(G97="",0,F97-G97),IF(D97="BUY",IF(G97="",0,G97-F97))))*C97</f>
        <v>75000</v>
      </c>
      <c r="J97" s="12">
        <f t="shared" ref="J97" si="163">SUM(H97,I97)</f>
        <v>120000</v>
      </c>
    </row>
    <row r="98" spans="1:10" ht="15.75">
      <c r="A98" s="9">
        <v>43384</v>
      </c>
      <c r="B98" s="10" t="s">
        <v>124</v>
      </c>
      <c r="C98" s="13">
        <v>5000</v>
      </c>
      <c r="D98" s="10" t="s">
        <v>11</v>
      </c>
      <c r="E98" s="11">
        <v>292.3</v>
      </c>
      <c r="F98" s="11">
        <v>292.3</v>
      </c>
      <c r="G98" s="11">
        <v>0</v>
      </c>
      <c r="H98" s="11">
        <v>0</v>
      </c>
      <c r="I98" s="11">
        <v>0</v>
      </c>
      <c r="J98" s="12">
        <f t="shared" ref="J98" si="164">SUM(H98,I98)</f>
        <v>0</v>
      </c>
    </row>
    <row r="99" spans="1:10" ht="15.75">
      <c r="A99" s="9">
        <v>43384</v>
      </c>
      <c r="B99" s="10" t="s">
        <v>123</v>
      </c>
      <c r="C99" s="13">
        <v>5000</v>
      </c>
      <c r="D99" s="10" t="s">
        <v>11</v>
      </c>
      <c r="E99" s="11">
        <v>780</v>
      </c>
      <c r="F99" s="11">
        <v>780</v>
      </c>
      <c r="G99" s="11">
        <v>0</v>
      </c>
      <c r="H99" s="11">
        <v>0</v>
      </c>
      <c r="I99" s="11">
        <v>0</v>
      </c>
      <c r="J99" s="12">
        <f t="shared" ref="J99" si="165">SUM(H99,I99)</f>
        <v>0</v>
      </c>
    </row>
    <row r="100" spans="1:10" ht="15.75">
      <c r="A100" s="9">
        <v>43383</v>
      </c>
      <c r="B100" s="10" t="s">
        <v>9</v>
      </c>
      <c r="C100" s="13">
        <v>2000</v>
      </c>
      <c r="D100" s="10" t="s">
        <v>11</v>
      </c>
      <c r="E100" s="11">
        <v>2160.1999999999998</v>
      </c>
      <c r="F100" s="11">
        <v>2180</v>
      </c>
      <c r="G100" s="11">
        <v>2210</v>
      </c>
      <c r="H100" s="11">
        <f t="shared" ref="H100" si="166">(IF(D100="SELL",E100-F100,IF(D100="BUY",F100-E100)))*C100</f>
        <v>39600.000000000364</v>
      </c>
      <c r="I100" s="11">
        <f>(IF(D100="SELL",IF(G100="",0,F100-G100),IF(D100="BUY",IF(G100="",0,G100-F100))))*C100</f>
        <v>60000</v>
      </c>
      <c r="J100" s="12">
        <f t="shared" ref="J100" si="167">SUM(H100,I100)</f>
        <v>99600.000000000364</v>
      </c>
    </row>
    <row r="101" spans="1:10" ht="15.75">
      <c r="A101" s="9">
        <v>43381</v>
      </c>
      <c r="B101" s="10" t="s">
        <v>120</v>
      </c>
      <c r="C101" s="13">
        <v>5000</v>
      </c>
      <c r="D101" s="10" t="s">
        <v>11</v>
      </c>
      <c r="E101" s="11">
        <v>506</v>
      </c>
      <c r="F101" s="11">
        <v>496</v>
      </c>
      <c r="G101" s="11">
        <v>0</v>
      </c>
      <c r="H101" s="11">
        <f t="shared" ref="H101" si="168">(IF(D101="SELL",E101-F101,IF(D101="BUY",F101-E101)))*C101</f>
        <v>-50000</v>
      </c>
      <c r="I101" s="11">
        <v>0</v>
      </c>
      <c r="J101" s="12">
        <f t="shared" ref="J101" si="169">SUM(H101,I101)</f>
        <v>-50000</v>
      </c>
    </row>
    <row r="102" spans="1:10" ht="15.75">
      <c r="A102" s="9">
        <v>43381</v>
      </c>
      <c r="B102" s="10" t="s">
        <v>119</v>
      </c>
      <c r="C102" s="13">
        <v>5000</v>
      </c>
      <c r="D102" s="10" t="s">
        <v>11</v>
      </c>
      <c r="E102" s="11">
        <v>373.2</v>
      </c>
      <c r="F102" s="11">
        <v>380</v>
      </c>
      <c r="G102" s="11">
        <v>388.2</v>
      </c>
      <c r="H102" s="11">
        <f t="shared" ref="H102" si="170">(IF(D102="SELL",E102-F102,IF(D102="BUY",F102-E102)))*C102</f>
        <v>34000.000000000058</v>
      </c>
      <c r="I102" s="11">
        <v>0</v>
      </c>
      <c r="J102" s="12">
        <f t="shared" ref="J102" si="171">SUM(H102,I102)</f>
        <v>34000.000000000058</v>
      </c>
    </row>
    <row r="103" spans="1:10" ht="15.75">
      <c r="A103" s="9">
        <v>43378</v>
      </c>
      <c r="B103" s="10" t="s">
        <v>65</v>
      </c>
      <c r="C103" s="13">
        <v>5000</v>
      </c>
      <c r="D103" s="10" t="s">
        <v>10</v>
      </c>
      <c r="E103" s="11">
        <v>460</v>
      </c>
      <c r="F103" s="11">
        <v>456.2</v>
      </c>
      <c r="G103" s="11">
        <v>444</v>
      </c>
      <c r="H103" s="11">
        <f t="shared" ref="H103" si="172">(IF(D103="SELL",E103-F103,IF(D103="BUY",F103-E103)))*C103</f>
        <v>19000.000000000058</v>
      </c>
      <c r="I103" s="11">
        <v>0</v>
      </c>
      <c r="J103" s="12">
        <f t="shared" ref="J103" si="173">SUM(H103,I103)</f>
        <v>19000.000000000058</v>
      </c>
    </row>
    <row r="104" spans="1:10" ht="15.75">
      <c r="A104" s="9">
        <v>43378</v>
      </c>
      <c r="B104" s="10" t="s">
        <v>122</v>
      </c>
      <c r="C104" s="13">
        <v>20000</v>
      </c>
      <c r="D104" s="10" t="s">
        <v>11</v>
      </c>
      <c r="E104" s="11">
        <v>98</v>
      </c>
      <c r="F104" s="11">
        <v>100.55</v>
      </c>
      <c r="G104" s="11">
        <v>106.3</v>
      </c>
      <c r="H104" s="11">
        <f t="shared" ref="H104" si="174">(IF(D104="SELL",E104-F104,IF(D104="BUY",F104-E104)))*C104</f>
        <v>50999.999999999942</v>
      </c>
      <c r="I104" s="11">
        <f>(IF(D104="SELL",IF(G104="",0,F104-G104),IF(D104="BUY",IF(G104="",0,G104-F104))))*C104</f>
        <v>115000</v>
      </c>
      <c r="J104" s="12">
        <f t="shared" ref="J104" si="175">SUM(H104,I104)</f>
        <v>165999.99999999994</v>
      </c>
    </row>
    <row r="105" spans="1:10" ht="15.75">
      <c r="A105" s="9">
        <v>43378</v>
      </c>
      <c r="B105" s="10" t="s">
        <v>121</v>
      </c>
      <c r="C105" s="13">
        <v>2000</v>
      </c>
      <c r="D105" s="10" t="s">
        <v>10</v>
      </c>
      <c r="E105" s="11">
        <v>860</v>
      </c>
      <c r="F105" s="11">
        <v>850.3</v>
      </c>
      <c r="G105" s="11">
        <v>835</v>
      </c>
      <c r="H105" s="11">
        <f t="shared" ref="H105" si="176">(IF(D105="SELL",E105-F105,IF(D105="BUY",F105-E105)))*C105</f>
        <v>19400.000000000091</v>
      </c>
      <c r="I105" s="11">
        <v>0</v>
      </c>
      <c r="J105" s="12">
        <f t="shared" ref="J105" si="177">SUM(H105,I105)</f>
        <v>19400.000000000091</v>
      </c>
    </row>
    <row r="106" spans="1:10" ht="15.75">
      <c r="A106" s="9">
        <v>43378</v>
      </c>
      <c r="B106" s="10" t="s">
        <v>66</v>
      </c>
      <c r="C106" s="13">
        <v>3000</v>
      </c>
      <c r="D106" s="10" t="s">
        <v>10</v>
      </c>
      <c r="E106" s="11">
        <v>1192</v>
      </c>
      <c r="F106" s="11">
        <v>1211.0999999999999</v>
      </c>
      <c r="G106" s="11">
        <v>0</v>
      </c>
      <c r="H106" s="11">
        <f t="shared" ref="H106" si="178">(IF(D106="SELL",E106-F106,IF(D106="BUY",F106-E106)))*C106</f>
        <v>-57299.999999999724</v>
      </c>
      <c r="I106" s="11">
        <v>0</v>
      </c>
      <c r="J106" s="12">
        <f t="shared" ref="J106" si="179">SUM(H106,I106)</f>
        <v>-57299.999999999724</v>
      </c>
    </row>
    <row r="107" spans="1:10" ht="15.75">
      <c r="A107" s="9">
        <v>43377</v>
      </c>
      <c r="B107" s="10" t="s">
        <v>120</v>
      </c>
      <c r="C107" s="13">
        <v>10000</v>
      </c>
      <c r="D107" s="10" t="s">
        <v>11</v>
      </c>
      <c r="E107" s="11">
        <v>505</v>
      </c>
      <c r="F107" s="11">
        <v>515</v>
      </c>
      <c r="G107" s="11">
        <v>530</v>
      </c>
      <c r="H107" s="11">
        <f t="shared" ref="H107" si="180">(IF(D107="SELL",E107-F107,IF(D107="BUY",F107-E107)))*C107</f>
        <v>100000</v>
      </c>
      <c r="I107" s="11">
        <v>0</v>
      </c>
      <c r="J107" s="12">
        <f t="shared" ref="J107" si="181">SUM(H107,I107)</f>
        <v>100000</v>
      </c>
    </row>
    <row r="108" spans="1:10" ht="15.75">
      <c r="A108" s="9">
        <v>43377</v>
      </c>
      <c r="B108" s="10" t="s">
        <v>78</v>
      </c>
      <c r="C108" s="13">
        <v>3000</v>
      </c>
      <c r="D108" s="10" t="s">
        <v>11</v>
      </c>
      <c r="E108" s="11">
        <v>380</v>
      </c>
      <c r="F108" s="11">
        <v>383.8</v>
      </c>
      <c r="G108" s="11">
        <v>390.8</v>
      </c>
      <c r="H108" s="11">
        <f t="shared" ref="H108:H109" si="182">(IF(D108="SELL",E108-F108,IF(D108="BUY",F108-E108)))*C108</f>
        <v>11400.000000000035</v>
      </c>
      <c r="I108" s="11">
        <v>0</v>
      </c>
      <c r="J108" s="12">
        <f t="shared" ref="J108:J109" si="183">SUM(H108,I108)</f>
        <v>11400.000000000035</v>
      </c>
    </row>
    <row r="109" spans="1:10" ht="15.75">
      <c r="A109" s="9">
        <v>43377</v>
      </c>
      <c r="B109" s="10" t="s">
        <v>116</v>
      </c>
      <c r="C109" s="13">
        <v>5000</v>
      </c>
      <c r="D109" s="10" t="s">
        <v>10</v>
      </c>
      <c r="E109" s="11">
        <v>408.2</v>
      </c>
      <c r="F109" s="11">
        <v>402</v>
      </c>
      <c r="G109" s="11">
        <v>392</v>
      </c>
      <c r="H109" s="11">
        <f t="shared" si="182"/>
        <v>30999.999999999942</v>
      </c>
      <c r="I109" s="11">
        <v>0</v>
      </c>
      <c r="J109" s="12">
        <f t="shared" si="183"/>
        <v>30999.999999999942</v>
      </c>
    </row>
    <row r="110" spans="1:10" ht="15.75">
      <c r="A110" s="9">
        <v>43376</v>
      </c>
      <c r="B110" s="10" t="s">
        <v>119</v>
      </c>
      <c r="C110" s="13">
        <v>5000</v>
      </c>
      <c r="D110" s="10" t="s">
        <v>11</v>
      </c>
      <c r="E110" s="11">
        <v>380</v>
      </c>
      <c r="F110" s="11">
        <v>383.8</v>
      </c>
      <c r="G110" s="11">
        <v>390.8</v>
      </c>
      <c r="H110" s="11">
        <f t="shared" ref="H110" si="184">(IF(D110="SELL",E110-F110,IF(D110="BUY",F110-E110)))*C110</f>
        <v>19000.000000000058</v>
      </c>
      <c r="I110" s="11">
        <v>0</v>
      </c>
      <c r="J110" s="12">
        <f t="shared" ref="J110" si="185">SUM(H110,I110)</f>
        <v>19000.000000000058</v>
      </c>
    </row>
    <row r="111" spans="1:10" ht="15.75">
      <c r="A111" s="9">
        <v>43376</v>
      </c>
      <c r="B111" s="10" t="s">
        <v>9</v>
      </c>
      <c r="C111" s="13">
        <v>2000</v>
      </c>
      <c r="D111" s="10" t="s">
        <v>11</v>
      </c>
      <c r="E111" s="11">
        <v>2240.1</v>
      </c>
      <c r="F111" s="11">
        <v>2260</v>
      </c>
      <c r="G111" s="11">
        <v>2300</v>
      </c>
      <c r="H111" s="11">
        <f t="shared" ref="H111" si="186">(IF(D111="SELL",E111-F111,IF(D111="BUY",F111-E111)))*C111</f>
        <v>39800.000000000182</v>
      </c>
      <c r="I111" s="11">
        <f>(IF(D111="SELL",IF(G111="",0,F111-G111),IF(D111="BUY",IF(G111="",0,G111-F111))))*C111</f>
        <v>80000</v>
      </c>
      <c r="J111" s="12">
        <f t="shared" ref="J111" si="187">SUM(H111,I111)</f>
        <v>119800.00000000017</v>
      </c>
    </row>
    <row r="112" spans="1:10" ht="15.75">
      <c r="A112" s="9">
        <v>43374</v>
      </c>
      <c r="B112" s="10" t="s">
        <v>116</v>
      </c>
      <c r="C112" s="13">
        <v>3500</v>
      </c>
      <c r="D112" s="10" t="s">
        <v>11</v>
      </c>
      <c r="E112" s="11">
        <v>305</v>
      </c>
      <c r="F112" s="11">
        <v>311</v>
      </c>
      <c r="G112" s="11">
        <v>320</v>
      </c>
      <c r="H112" s="11">
        <f t="shared" ref="H112" si="188">(IF(D112="SELL",E112-F112,IF(D112="BUY",F112-E112)))*C112</f>
        <v>21000</v>
      </c>
      <c r="I112" s="11">
        <f>(IF(D112="SELL",IF(G112="",0,F112-G112),IF(D112="BUY",IF(G112="",0,G112-F112))))*C112</f>
        <v>31500</v>
      </c>
      <c r="J112" s="12">
        <f t="shared" ref="J112" si="189">SUM(H112,I112)</f>
        <v>52500</v>
      </c>
    </row>
    <row r="113" spans="1:10" ht="15.75">
      <c r="A113" s="9">
        <v>43371</v>
      </c>
      <c r="B113" s="10" t="s">
        <v>118</v>
      </c>
      <c r="C113" s="13">
        <v>5000</v>
      </c>
      <c r="D113" s="10" t="s">
        <v>10</v>
      </c>
      <c r="E113" s="11">
        <v>218.5</v>
      </c>
      <c r="F113" s="11">
        <v>215</v>
      </c>
      <c r="G113" s="11">
        <v>210.2</v>
      </c>
      <c r="H113" s="11">
        <f t="shared" ref="H113" si="190">(IF(D113="SELL",E113-F113,IF(D113="BUY",F113-E113)))*C113</f>
        <v>17500</v>
      </c>
      <c r="I113" s="11">
        <v>0</v>
      </c>
      <c r="J113" s="12">
        <f t="shared" ref="J113" si="191">SUM(H113,I113)</f>
        <v>17500</v>
      </c>
    </row>
    <row r="114" spans="1:10" ht="15.75">
      <c r="A114" s="9">
        <v>43369</v>
      </c>
      <c r="B114" s="10" t="s">
        <v>115</v>
      </c>
      <c r="C114" s="13">
        <v>3000</v>
      </c>
      <c r="D114" s="10" t="s">
        <v>11</v>
      </c>
      <c r="E114" s="11">
        <v>611</v>
      </c>
      <c r="F114" s="11">
        <v>604</v>
      </c>
      <c r="G114" s="11">
        <v>335</v>
      </c>
      <c r="H114" s="11">
        <f t="shared" ref="H114" si="192">(IF(D114="SELL",E114-F114,IF(D114="BUY",F114-E114)))*C114</f>
        <v>-21000</v>
      </c>
      <c r="I114" s="11">
        <v>0</v>
      </c>
      <c r="J114" s="12">
        <f t="shared" ref="J114" si="193">SUM(H114,I114)</f>
        <v>-21000</v>
      </c>
    </row>
    <row r="115" spans="1:10" ht="15.75">
      <c r="A115" s="9">
        <v>43368</v>
      </c>
      <c r="B115" s="10" t="s">
        <v>116</v>
      </c>
      <c r="C115" s="13">
        <v>3500</v>
      </c>
      <c r="D115" s="10" t="s">
        <v>10</v>
      </c>
      <c r="E115" s="11">
        <v>353.2</v>
      </c>
      <c r="F115" s="11">
        <v>344</v>
      </c>
      <c r="G115" s="11">
        <v>335</v>
      </c>
      <c r="H115" s="11">
        <f t="shared" ref="H115" si="194">(IF(D115="SELL",E115-F115,IF(D115="BUY",F115-E115)))*C115</f>
        <v>32199.99999999996</v>
      </c>
      <c r="I115" s="11">
        <f>(IF(D115="SELL",IF(G115="",0,F115-G115),IF(D115="BUY",IF(G115="",0,G115-F115))))*C115</f>
        <v>31500</v>
      </c>
      <c r="J115" s="12">
        <f t="shared" ref="J115" si="195">SUM(H115,I115)</f>
        <v>63699.999999999956</v>
      </c>
    </row>
    <row r="116" spans="1:10" ht="15.75">
      <c r="A116" s="9">
        <v>43367</v>
      </c>
      <c r="B116" s="10" t="s">
        <v>117</v>
      </c>
      <c r="C116" s="13">
        <v>5000</v>
      </c>
      <c r="D116" s="10" t="s">
        <v>11</v>
      </c>
      <c r="E116" s="11">
        <v>583</v>
      </c>
      <c r="F116" s="11">
        <v>583</v>
      </c>
      <c r="G116" s="11">
        <v>0</v>
      </c>
      <c r="H116" s="11">
        <f t="shared" ref="H116" si="196">(IF(D116="SELL",E116-F116,IF(D116="BUY",F116-E116)))*C116</f>
        <v>0</v>
      </c>
      <c r="I116" s="11">
        <v>0</v>
      </c>
      <c r="J116" s="12">
        <f t="shared" ref="J116" si="197">SUM(H116,I116)</f>
        <v>0</v>
      </c>
    </row>
    <row r="117" spans="1:10" ht="15.75">
      <c r="A117" s="9">
        <v>43367</v>
      </c>
      <c r="B117" s="10" t="s">
        <v>116</v>
      </c>
      <c r="C117" s="13">
        <v>3500</v>
      </c>
      <c r="D117" s="10" t="s">
        <v>11</v>
      </c>
      <c r="E117" s="11">
        <v>406</v>
      </c>
      <c r="F117" s="11">
        <v>411.6</v>
      </c>
      <c r="G117" s="11">
        <v>418.2</v>
      </c>
      <c r="H117" s="11">
        <f t="shared" ref="H117" si="198">(IF(D117="SELL",E117-F117,IF(D117="BUY",F117-E117)))*C117</f>
        <v>19600.00000000008</v>
      </c>
      <c r="I117" s="11">
        <v>0</v>
      </c>
      <c r="J117" s="12">
        <f t="shared" ref="J117" si="199">SUM(H117,I117)</f>
        <v>19600.00000000008</v>
      </c>
    </row>
    <row r="118" spans="1:10" ht="15.75">
      <c r="A118" s="9">
        <v>43362</v>
      </c>
      <c r="B118" s="10" t="s">
        <v>84</v>
      </c>
      <c r="C118" s="13">
        <v>1000</v>
      </c>
      <c r="D118" s="10" t="s">
        <v>10</v>
      </c>
      <c r="E118" s="11">
        <v>1811</v>
      </c>
      <c r="F118" s="11">
        <v>1795.3</v>
      </c>
      <c r="G118" s="11">
        <v>1750</v>
      </c>
      <c r="H118" s="11">
        <f t="shared" ref="H118" si="200">(IF(D118="SELL",E118-F118,IF(D118="BUY",F118-E118)))*C118</f>
        <v>15700.000000000045</v>
      </c>
      <c r="I118" s="11">
        <v>0</v>
      </c>
      <c r="J118" s="12">
        <f t="shared" ref="J118" si="201">SUM(H118,I118)</f>
        <v>15700.000000000045</v>
      </c>
    </row>
    <row r="119" spans="1:10" ht="15.75">
      <c r="A119" s="9">
        <v>43360</v>
      </c>
      <c r="B119" s="10" t="s">
        <v>26</v>
      </c>
      <c r="C119" s="13">
        <v>2000</v>
      </c>
      <c r="D119" s="10" t="s">
        <v>11</v>
      </c>
      <c r="E119" s="11">
        <v>2678</v>
      </c>
      <c r="F119" s="11">
        <v>2710</v>
      </c>
      <c r="G119" s="11">
        <v>2735</v>
      </c>
      <c r="H119" s="11">
        <f t="shared" ref="H119" si="202">(IF(D119="SELL",E119-F119,IF(D119="BUY",F119-E119)))*C119</f>
        <v>64000</v>
      </c>
      <c r="I119" s="11">
        <f>(IF(D119="SELL",IF(G119="",0,F119-G119),IF(D119="BUY",IF(G119="",0,G119-F119))))*C119</f>
        <v>50000</v>
      </c>
      <c r="J119" s="12">
        <f t="shared" ref="J119" si="203">SUM(H119,I119)</f>
        <v>114000</v>
      </c>
    </row>
    <row r="120" spans="1:10" ht="15.75">
      <c r="A120" s="9">
        <v>43360</v>
      </c>
      <c r="B120" s="10" t="s">
        <v>115</v>
      </c>
      <c r="C120" s="13">
        <v>3000</v>
      </c>
      <c r="D120" s="10" t="s">
        <v>11</v>
      </c>
      <c r="E120" s="11">
        <v>582</v>
      </c>
      <c r="F120" s="11">
        <v>582</v>
      </c>
      <c r="G120" s="11">
        <v>0</v>
      </c>
      <c r="H120" s="11">
        <f t="shared" ref="H120" si="204">(IF(D120="SELL",E120-F120,IF(D120="BUY",F120-E120)))*C120</f>
        <v>0</v>
      </c>
      <c r="I120" s="11">
        <v>0</v>
      </c>
      <c r="J120" s="12">
        <f t="shared" ref="J120" si="205">SUM(H120,I120)</f>
        <v>0</v>
      </c>
    </row>
    <row r="121" spans="1:10" ht="15.75">
      <c r="A121" s="9">
        <v>43357</v>
      </c>
      <c r="B121" s="10" t="s">
        <v>114</v>
      </c>
      <c r="C121" s="13">
        <v>20000</v>
      </c>
      <c r="D121" s="10" t="s">
        <v>11</v>
      </c>
      <c r="E121" s="11">
        <v>236</v>
      </c>
      <c r="F121" s="11">
        <v>242</v>
      </c>
      <c r="G121" s="11">
        <v>253</v>
      </c>
      <c r="H121" s="11">
        <f t="shared" ref="H121" si="206">(IF(D121="SELL",E121-F121,IF(D121="BUY",F121-E121)))*C121</f>
        <v>120000</v>
      </c>
      <c r="I121" s="11">
        <v>0</v>
      </c>
      <c r="J121" s="12">
        <f t="shared" ref="J121" si="207">SUM(H121,I121)</f>
        <v>120000</v>
      </c>
    </row>
    <row r="122" spans="1:10" ht="15.75">
      <c r="A122" s="9">
        <v>43355</v>
      </c>
      <c r="B122" s="10" t="s">
        <v>87</v>
      </c>
      <c r="C122" s="13">
        <v>2000</v>
      </c>
      <c r="D122" s="10" t="s">
        <v>11</v>
      </c>
      <c r="E122" s="11">
        <v>820</v>
      </c>
      <c r="F122" s="11">
        <v>822</v>
      </c>
      <c r="G122" s="11">
        <v>0</v>
      </c>
      <c r="H122" s="11">
        <f t="shared" ref="H122" si="208">(IF(D122="SELL",E122-F122,IF(D122="BUY",F122-E122)))*C122</f>
        <v>4000</v>
      </c>
      <c r="I122" s="11">
        <v>0</v>
      </c>
      <c r="J122" s="12">
        <f t="shared" ref="J122" si="209">SUM(H122,I122)</f>
        <v>4000</v>
      </c>
    </row>
    <row r="123" spans="1:10" ht="15.75">
      <c r="A123" s="9">
        <v>43353</v>
      </c>
      <c r="B123" s="10" t="s">
        <v>21</v>
      </c>
      <c r="C123" s="13">
        <v>5000</v>
      </c>
      <c r="D123" s="10" t="s">
        <v>11</v>
      </c>
      <c r="E123" s="11">
        <v>628</v>
      </c>
      <c r="F123" s="11">
        <v>638</v>
      </c>
      <c r="G123" s="11">
        <v>653</v>
      </c>
      <c r="H123" s="11">
        <f t="shared" ref="H123" si="210">(IF(D123="SELL",E123-F123,IF(D123="BUY",F123-E123)))*C123</f>
        <v>50000</v>
      </c>
      <c r="I123" s="11">
        <v>0</v>
      </c>
      <c r="J123" s="12">
        <f t="shared" ref="J123" si="211">SUM(H123,I123)</f>
        <v>50000</v>
      </c>
    </row>
    <row r="124" spans="1:10" ht="15.75">
      <c r="A124" s="9">
        <v>43350</v>
      </c>
      <c r="B124" s="10" t="s">
        <v>86</v>
      </c>
      <c r="C124" s="13">
        <v>8000</v>
      </c>
      <c r="D124" s="10" t="s">
        <v>11</v>
      </c>
      <c r="E124" s="11">
        <v>295.3</v>
      </c>
      <c r="F124" s="11">
        <v>305</v>
      </c>
      <c r="G124" s="11">
        <v>311</v>
      </c>
      <c r="H124" s="11">
        <f t="shared" ref="H124" si="212">(IF(D124="SELL",E124-F124,IF(D124="BUY",F124-E124)))*C124</f>
        <v>77599.999999999913</v>
      </c>
      <c r="I124" s="11">
        <f>(IF(D124="SELL",IF(G124="",0,F124-G124),IF(D124="BUY",IF(G124="",0,G124-F124))))*C124</f>
        <v>48000</v>
      </c>
      <c r="J124" s="12">
        <f t="shared" ref="J124" si="213">SUM(H124,I124)</f>
        <v>125599.99999999991</v>
      </c>
    </row>
    <row r="125" spans="1:10" ht="15.75">
      <c r="A125" s="9">
        <v>43350</v>
      </c>
      <c r="B125" s="10" t="s">
        <v>85</v>
      </c>
      <c r="C125" s="13">
        <v>5000</v>
      </c>
      <c r="D125" s="10" t="s">
        <v>11</v>
      </c>
      <c r="E125" s="11">
        <v>396</v>
      </c>
      <c r="F125" s="11">
        <v>392</v>
      </c>
      <c r="G125" s="11">
        <v>0</v>
      </c>
      <c r="H125" s="11">
        <f t="shared" ref="H125" si="214">(IF(D125="SELL",E125-F125,IF(D125="BUY",F125-E125)))*C125</f>
        <v>-20000</v>
      </c>
      <c r="I125" s="11">
        <v>0</v>
      </c>
      <c r="J125" s="12">
        <f t="shared" ref="J125" si="215">SUM(H125,I125)</f>
        <v>-20000</v>
      </c>
    </row>
    <row r="126" spans="1:10" ht="15.75">
      <c r="A126" s="9">
        <v>43348</v>
      </c>
      <c r="B126" s="10" t="s">
        <v>84</v>
      </c>
      <c r="C126" s="13">
        <v>1500</v>
      </c>
      <c r="D126" s="10" t="s">
        <v>11</v>
      </c>
      <c r="E126" s="11">
        <v>1823</v>
      </c>
      <c r="F126" s="11">
        <v>1850</v>
      </c>
      <c r="G126" s="11">
        <v>1900</v>
      </c>
      <c r="H126" s="11">
        <f t="shared" ref="H126" si="216">(IF(D126="SELL",E126-F126,IF(D126="BUY",F126-E126)))*C126</f>
        <v>40500</v>
      </c>
      <c r="I126" s="11">
        <f>(IF(D126="SELL",IF(G126="",0,F126-G126),IF(D126="BUY",IF(G126="",0,G126-F126))))*C126</f>
        <v>75000</v>
      </c>
      <c r="J126" s="12">
        <f t="shared" ref="J126" si="217">SUM(H126,I126)</f>
        <v>115500</v>
      </c>
    </row>
    <row r="127" spans="1:10" ht="15.75">
      <c r="A127" s="9">
        <v>43346</v>
      </c>
      <c r="B127" s="10" t="s">
        <v>40</v>
      </c>
      <c r="C127" s="13">
        <v>1000</v>
      </c>
      <c r="D127" s="10" t="s">
        <v>11</v>
      </c>
      <c r="E127" s="11">
        <v>2160</v>
      </c>
      <c r="F127" s="11">
        <v>2180</v>
      </c>
      <c r="G127" s="11">
        <v>2223</v>
      </c>
      <c r="H127" s="11">
        <f t="shared" ref="H127" si="218">(IF(D127="SELL",E127-F127,IF(D127="BUY",F127-E127)))*C127</f>
        <v>20000</v>
      </c>
      <c r="I127" s="11">
        <f>(IF(D127="SELL",IF(G127="",0,F127-G127),IF(D127="BUY",IF(G127="",0,G127-F127))))*C127</f>
        <v>43000</v>
      </c>
      <c r="J127" s="12">
        <f t="shared" ref="J127" si="219">SUM(H127,I127)</f>
        <v>63000</v>
      </c>
    </row>
    <row r="128" spans="1:10" ht="15.75">
      <c r="A128" s="9">
        <v>43346</v>
      </c>
      <c r="B128" s="10" t="s">
        <v>81</v>
      </c>
      <c r="C128" s="13">
        <v>1000</v>
      </c>
      <c r="D128" s="10" t="s">
        <v>11</v>
      </c>
      <c r="E128" s="11">
        <v>1846</v>
      </c>
      <c r="F128" s="11">
        <v>1815</v>
      </c>
      <c r="G128" s="11">
        <v>0</v>
      </c>
      <c r="H128" s="11">
        <f t="shared" ref="H128" si="220">(IF(D128="SELL",E128-F128,IF(D128="BUY",F128-E128)))*C128</f>
        <v>-31000</v>
      </c>
      <c r="I128" s="11">
        <v>0</v>
      </c>
      <c r="J128" s="12">
        <f t="shared" ref="J128" si="221">SUM(H128,I128)</f>
        <v>-31000</v>
      </c>
    </row>
    <row r="129" spans="1:10" ht="15.75">
      <c r="A129" s="9">
        <v>43346</v>
      </c>
      <c r="B129" s="10" t="s">
        <v>66</v>
      </c>
      <c r="C129" s="13">
        <v>1000</v>
      </c>
      <c r="D129" s="10" t="s">
        <v>11</v>
      </c>
      <c r="E129" s="11">
        <v>1920</v>
      </c>
      <c r="F129" s="11">
        <v>1950</v>
      </c>
      <c r="G129" s="11">
        <v>2000</v>
      </c>
      <c r="H129" s="11">
        <f t="shared" ref="H129" si="222">(IF(D129="SELL",E129-F129,IF(D129="BUY",F129-E129)))*C129</f>
        <v>30000</v>
      </c>
      <c r="I129" s="11">
        <v>0</v>
      </c>
      <c r="J129" s="12">
        <f t="shared" ref="J129" si="223">SUM(H129,I129)</f>
        <v>30000</v>
      </c>
    </row>
    <row r="130" spans="1:10" ht="15.75">
      <c r="A130" s="9">
        <v>43343</v>
      </c>
      <c r="B130" s="10" t="s">
        <v>83</v>
      </c>
      <c r="C130" s="13">
        <v>11000</v>
      </c>
      <c r="D130" s="10" t="s">
        <v>11</v>
      </c>
      <c r="E130" s="11">
        <v>492</v>
      </c>
      <c r="F130" s="11">
        <v>480</v>
      </c>
      <c r="G130" s="11">
        <v>0</v>
      </c>
      <c r="H130" s="11">
        <f t="shared" ref="H130" si="224">(IF(D130="SELL",E130-F130,IF(D130="BUY",F130-E130)))*C130</f>
        <v>-132000</v>
      </c>
      <c r="I130" s="11">
        <v>0</v>
      </c>
      <c r="J130" s="12">
        <f t="shared" ref="J130" si="225">SUM(H130,I130)</f>
        <v>-132000</v>
      </c>
    </row>
    <row r="131" spans="1:10" ht="15.75">
      <c r="A131" s="9">
        <v>43343</v>
      </c>
      <c r="B131" s="10" t="s">
        <v>45</v>
      </c>
      <c r="C131" s="13">
        <v>15000</v>
      </c>
      <c r="D131" s="10" t="s">
        <v>11</v>
      </c>
      <c r="E131" s="11">
        <v>228</v>
      </c>
      <c r="F131" s="11">
        <v>0</v>
      </c>
      <c r="G131" s="11">
        <v>0</v>
      </c>
      <c r="H131" s="11">
        <v>0</v>
      </c>
      <c r="I131" s="11">
        <v>0</v>
      </c>
      <c r="J131" s="12">
        <f t="shared" ref="J131" si="226">SUM(H131,I131)</f>
        <v>0</v>
      </c>
    </row>
    <row r="132" spans="1:10" ht="15.75">
      <c r="A132" s="9">
        <v>43342</v>
      </c>
      <c r="B132" s="10" t="s">
        <v>82</v>
      </c>
      <c r="C132" s="13">
        <v>8000</v>
      </c>
      <c r="D132" s="10" t="s">
        <v>11</v>
      </c>
      <c r="E132" s="11">
        <v>410.8</v>
      </c>
      <c r="F132" s="11">
        <v>402</v>
      </c>
      <c r="G132" s="11">
        <v>0</v>
      </c>
      <c r="H132" s="11">
        <f t="shared" ref="H132" si="227">(IF(D132="SELL",E132-F132,IF(D132="BUY",F132-E132)))*C132</f>
        <v>-70400.000000000087</v>
      </c>
      <c r="I132" s="11">
        <v>0</v>
      </c>
      <c r="J132" s="12">
        <f t="shared" ref="J132" si="228">SUM(H132,I132)</f>
        <v>-70400.000000000087</v>
      </c>
    </row>
    <row r="133" spans="1:10" ht="15.75">
      <c r="A133" s="9">
        <v>43341</v>
      </c>
      <c r="B133" s="10" t="s">
        <v>64</v>
      </c>
      <c r="C133" s="13">
        <v>1500</v>
      </c>
      <c r="D133" s="10" t="s">
        <v>11</v>
      </c>
      <c r="E133" s="11">
        <v>1615</v>
      </c>
      <c r="F133" s="11">
        <v>0</v>
      </c>
      <c r="G133" s="11">
        <v>0</v>
      </c>
      <c r="H133" s="11">
        <v>0</v>
      </c>
      <c r="I133" s="11">
        <v>0</v>
      </c>
      <c r="J133" s="12">
        <f t="shared" ref="J133" si="229">SUM(H133,I133)</f>
        <v>0</v>
      </c>
    </row>
    <row r="134" spans="1:10" ht="15.75">
      <c r="A134" s="9">
        <v>43340</v>
      </c>
      <c r="B134" s="10" t="s">
        <v>81</v>
      </c>
      <c r="C134" s="13">
        <v>3500</v>
      </c>
      <c r="D134" s="10" t="s">
        <v>11</v>
      </c>
      <c r="E134" s="11">
        <v>1740</v>
      </c>
      <c r="F134" s="11">
        <v>1753</v>
      </c>
      <c r="G134" s="11">
        <v>0</v>
      </c>
      <c r="H134" s="11">
        <f t="shared" ref="H134" si="230">(IF(D134="SELL",E134-F134,IF(D134="BUY",F134-E134)))*C134</f>
        <v>45500</v>
      </c>
      <c r="I134" s="11">
        <v>0</v>
      </c>
      <c r="J134" s="12">
        <f t="shared" ref="J134" si="231">SUM(H134,I134)</f>
        <v>45500</v>
      </c>
    </row>
    <row r="135" spans="1:10" ht="15.75">
      <c r="A135" s="9">
        <v>43339</v>
      </c>
      <c r="B135" s="10" t="s">
        <v>80</v>
      </c>
      <c r="C135" s="13">
        <v>10000</v>
      </c>
      <c r="D135" s="10" t="s">
        <v>11</v>
      </c>
      <c r="E135" s="11">
        <v>187</v>
      </c>
      <c r="F135" s="11">
        <v>189</v>
      </c>
      <c r="G135" s="11">
        <v>191</v>
      </c>
      <c r="H135" s="11">
        <f t="shared" ref="H135" si="232">(IF(D135="SELL",E135-F135,IF(D135="BUY",F135-E135)))*C135</f>
        <v>20000</v>
      </c>
      <c r="I135" s="11">
        <f>(IF(D135="SELL",IF(G135="",0,F135-G135),IF(D135="BUY",IF(G135="",0,G135-F135))))*C135</f>
        <v>20000</v>
      </c>
      <c r="J135" s="12">
        <f t="shared" ref="J135" si="233">SUM(H135,I135)</f>
        <v>40000</v>
      </c>
    </row>
    <row r="136" spans="1:10" ht="15.75">
      <c r="A136" s="9">
        <v>43339</v>
      </c>
      <c r="B136" s="10" t="s">
        <v>53</v>
      </c>
      <c r="C136" s="13">
        <v>1500</v>
      </c>
      <c r="D136" s="10" t="s">
        <v>11</v>
      </c>
      <c r="E136" s="11">
        <v>1010</v>
      </c>
      <c r="F136" s="11">
        <v>1020</v>
      </c>
      <c r="G136" s="11">
        <v>1030</v>
      </c>
      <c r="H136" s="11">
        <f t="shared" ref="H136" si="234">(IF(D136="SELL",E136-F136,IF(D136="BUY",F136-E136)))*C136</f>
        <v>15000</v>
      </c>
      <c r="I136" s="11">
        <v>0</v>
      </c>
      <c r="J136" s="12">
        <f t="shared" ref="J136" si="235">SUM(H136,I136)</f>
        <v>15000</v>
      </c>
    </row>
    <row r="137" spans="1:10" ht="15.75">
      <c r="A137" s="9">
        <v>43336</v>
      </c>
      <c r="B137" s="10" t="s">
        <v>66</v>
      </c>
      <c r="C137" s="13">
        <v>1000</v>
      </c>
      <c r="D137" s="10" t="s">
        <v>10</v>
      </c>
      <c r="E137" s="11">
        <v>1935</v>
      </c>
      <c r="F137" s="11">
        <v>1915</v>
      </c>
      <c r="G137" s="11">
        <v>1895</v>
      </c>
      <c r="H137" s="11">
        <f t="shared" ref="H137" si="236">(IF(D137="SELL",E137-F137,IF(D137="BUY",F137-E137)))*C137</f>
        <v>20000</v>
      </c>
      <c r="I137" s="11">
        <f>(IF(D137="SELL",IF(G137="",0,F137-G137),IF(D137="BUY",IF(G137="",0,G137-F137))))*C137</f>
        <v>20000</v>
      </c>
      <c r="J137" s="12">
        <f t="shared" ref="J137" si="237">SUM(H137,I137)</f>
        <v>40000</v>
      </c>
    </row>
    <row r="138" spans="1:10" ht="15.75">
      <c r="A138" s="9">
        <v>43335</v>
      </c>
      <c r="B138" s="10" t="s">
        <v>66</v>
      </c>
      <c r="C138" s="13">
        <v>2000</v>
      </c>
      <c r="D138" s="10" t="s">
        <v>11</v>
      </c>
      <c r="E138" s="11">
        <v>1760</v>
      </c>
      <c r="F138" s="11">
        <v>1800</v>
      </c>
      <c r="G138" s="11">
        <v>1835</v>
      </c>
      <c r="H138" s="11">
        <f t="shared" ref="H138:H139" si="238">(IF(D138="SELL",E138-F138,IF(D138="BUY",F138-E138)))*C138</f>
        <v>80000</v>
      </c>
      <c r="I138" s="11">
        <f>(IF(D138="SELL",IF(G138="",0,F138-G138),IF(D138="BUY",IF(G138="",0,G138-F138))))*C138</f>
        <v>70000</v>
      </c>
      <c r="J138" s="12">
        <f t="shared" ref="J138:J139" si="239">SUM(H138,I138)</f>
        <v>150000</v>
      </c>
    </row>
    <row r="139" spans="1:10" ht="15.75">
      <c r="A139" s="9">
        <v>43332</v>
      </c>
      <c r="B139" s="10" t="s">
        <v>74</v>
      </c>
      <c r="C139" s="13">
        <v>1000</v>
      </c>
      <c r="D139" s="10" t="s">
        <v>11</v>
      </c>
      <c r="E139" s="11">
        <v>455</v>
      </c>
      <c r="F139" s="11">
        <v>459</v>
      </c>
      <c r="G139" s="11">
        <v>0</v>
      </c>
      <c r="H139" s="11">
        <f t="shared" si="238"/>
        <v>4000</v>
      </c>
      <c r="I139" s="11">
        <v>0</v>
      </c>
      <c r="J139" s="12">
        <f t="shared" si="239"/>
        <v>4000</v>
      </c>
    </row>
    <row r="140" spans="1:10" ht="15.75">
      <c r="A140" s="9">
        <v>43332</v>
      </c>
      <c r="B140" s="10" t="s">
        <v>28</v>
      </c>
      <c r="C140" s="13">
        <v>10000</v>
      </c>
      <c r="D140" s="10" t="s">
        <v>11</v>
      </c>
      <c r="E140" s="11">
        <v>138</v>
      </c>
      <c r="F140" s="11">
        <v>139</v>
      </c>
      <c r="G140" s="11">
        <v>141</v>
      </c>
      <c r="H140" s="11">
        <f t="shared" ref="H140:H144" si="240">(IF(D140="SELL",E140-F140,IF(D140="BUY",F140-E140)))*C140</f>
        <v>10000</v>
      </c>
      <c r="I140" s="11">
        <f>(IF(D140="SELL",IF(G140="",0,F140-G140),IF(D140="BUY",IF(G140="",0,G140-F140))))*C140</f>
        <v>20000</v>
      </c>
      <c r="J140" s="12">
        <f t="shared" ref="J140:J143" si="241">SUM(H140,I140)</f>
        <v>30000</v>
      </c>
    </row>
    <row r="141" spans="1:10" ht="15.75">
      <c r="A141" s="9">
        <v>43332</v>
      </c>
      <c r="B141" s="10" t="s">
        <v>73</v>
      </c>
      <c r="C141" s="13">
        <v>1000</v>
      </c>
      <c r="D141" s="10" t="s">
        <v>11</v>
      </c>
      <c r="E141" s="11">
        <v>587</v>
      </c>
      <c r="F141" s="11">
        <v>581</v>
      </c>
      <c r="G141" s="11">
        <v>0</v>
      </c>
      <c r="H141" s="11">
        <f t="shared" si="240"/>
        <v>-6000</v>
      </c>
      <c r="I141" s="11">
        <v>0</v>
      </c>
      <c r="J141" s="12">
        <f t="shared" ref="J141" si="242">SUM(H141,I141)</f>
        <v>-6000</v>
      </c>
    </row>
    <row r="142" spans="1:10" ht="15.75">
      <c r="A142" s="9">
        <v>43325</v>
      </c>
      <c r="B142" s="10" t="s">
        <v>76</v>
      </c>
      <c r="C142" s="13">
        <v>1000</v>
      </c>
      <c r="D142" s="10" t="s">
        <v>11</v>
      </c>
      <c r="E142" s="11">
        <v>698</v>
      </c>
      <c r="F142" s="11">
        <v>0</v>
      </c>
      <c r="G142" s="11">
        <v>0</v>
      </c>
      <c r="H142" s="11">
        <v>0</v>
      </c>
      <c r="I142" s="11">
        <v>0</v>
      </c>
      <c r="J142" s="12">
        <v>0</v>
      </c>
    </row>
    <row r="143" spans="1:10" ht="15.75">
      <c r="A143" s="9">
        <v>43325</v>
      </c>
      <c r="B143" s="10" t="s">
        <v>12</v>
      </c>
      <c r="C143" s="13">
        <v>1000</v>
      </c>
      <c r="D143" s="10" t="s">
        <v>11</v>
      </c>
      <c r="E143" s="11">
        <v>980</v>
      </c>
      <c r="F143" s="11">
        <v>0</v>
      </c>
      <c r="G143" s="11">
        <v>0</v>
      </c>
      <c r="H143" s="11">
        <v>0</v>
      </c>
      <c r="I143" s="11">
        <v>0</v>
      </c>
      <c r="J143" s="12">
        <f t="shared" si="241"/>
        <v>0</v>
      </c>
    </row>
    <row r="144" spans="1:10" ht="15.75">
      <c r="A144" s="9">
        <v>43322</v>
      </c>
      <c r="B144" s="10" t="s">
        <v>44</v>
      </c>
      <c r="C144" s="13">
        <v>2000</v>
      </c>
      <c r="D144" s="10" t="s">
        <v>11</v>
      </c>
      <c r="E144" s="11">
        <v>842</v>
      </c>
      <c r="F144" s="11">
        <v>849</v>
      </c>
      <c r="G144" s="11">
        <v>0</v>
      </c>
      <c r="H144" s="11">
        <f t="shared" si="240"/>
        <v>14000</v>
      </c>
      <c r="I144" s="11">
        <v>0</v>
      </c>
      <c r="J144" s="12">
        <f t="shared" ref="J144:J145" si="243">SUM(H144,I144)</f>
        <v>14000</v>
      </c>
    </row>
    <row r="145" spans="1:10" ht="15.75">
      <c r="A145" s="9">
        <v>43322</v>
      </c>
      <c r="B145" s="10" t="s">
        <v>75</v>
      </c>
      <c r="C145" s="13">
        <v>1000</v>
      </c>
      <c r="D145" s="10" t="s">
        <v>11</v>
      </c>
      <c r="E145" s="11">
        <v>977</v>
      </c>
      <c r="F145" s="11">
        <v>0</v>
      </c>
      <c r="G145" s="11">
        <v>0</v>
      </c>
      <c r="H145" s="11">
        <v>0</v>
      </c>
      <c r="I145" s="11">
        <v>0</v>
      </c>
      <c r="J145" s="12">
        <f t="shared" si="243"/>
        <v>0</v>
      </c>
    </row>
    <row r="146" spans="1:10" ht="15.75">
      <c r="A146" s="9">
        <v>43319</v>
      </c>
      <c r="B146" s="10" t="s">
        <v>71</v>
      </c>
      <c r="C146" s="13">
        <v>2000</v>
      </c>
      <c r="D146" s="10" t="s">
        <v>11</v>
      </c>
      <c r="E146" s="11">
        <v>501</v>
      </c>
      <c r="F146" s="11">
        <v>506</v>
      </c>
      <c r="G146" s="11">
        <v>0</v>
      </c>
      <c r="H146" s="11">
        <f t="shared" ref="H146" si="244">(IF(D146="SELL",E146-F146,IF(D146="BUY",F146-E146)))*C146</f>
        <v>10000</v>
      </c>
      <c r="I146" s="11">
        <v>0</v>
      </c>
      <c r="J146" s="12">
        <f t="shared" ref="J146" si="245">SUM(H146,I146)</f>
        <v>10000</v>
      </c>
    </row>
    <row r="147" spans="1:10" ht="15.75">
      <c r="A147" s="9">
        <v>43314</v>
      </c>
      <c r="B147" s="10" t="s">
        <v>68</v>
      </c>
      <c r="C147" s="13">
        <v>1000</v>
      </c>
      <c r="D147" s="10" t="s">
        <v>10</v>
      </c>
      <c r="E147" s="11">
        <v>1240</v>
      </c>
      <c r="F147" s="11">
        <v>1230</v>
      </c>
      <c r="G147" s="11">
        <v>0</v>
      </c>
      <c r="H147" s="11">
        <f t="shared" ref="H147" si="246">(IF(D147="SELL",E147-F147,IF(D147="BUY",F147-E147)))*C147</f>
        <v>10000</v>
      </c>
      <c r="I147" s="11">
        <v>0</v>
      </c>
      <c r="J147" s="12">
        <f t="shared" ref="J147" si="247">SUM(H147,I147)</f>
        <v>10000</v>
      </c>
    </row>
    <row r="148" spans="1:10" ht="15.75">
      <c r="A148" s="9">
        <v>43313</v>
      </c>
      <c r="B148" s="10" t="s">
        <v>70</v>
      </c>
      <c r="C148" s="13">
        <f t="shared" ref="C148" si="248">200000/E148</f>
        <v>633.91442155309028</v>
      </c>
      <c r="D148" s="10" t="s">
        <v>11</v>
      </c>
      <c r="E148" s="11">
        <v>315.5</v>
      </c>
      <c r="F148" s="11">
        <v>317.5</v>
      </c>
      <c r="G148" s="11">
        <v>320</v>
      </c>
      <c r="H148" s="11">
        <f t="shared" ref="H148" si="249">(IF(D148="SELL",E148-F148,IF(D148="BUY",F148-E148)))*C148</f>
        <v>1267.8288431061806</v>
      </c>
      <c r="I148" s="11">
        <v>0</v>
      </c>
      <c r="J148" s="12">
        <f t="shared" ref="J148" si="250">SUM(H148,I148)</f>
        <v>1267.8288431061806</v>
      </c>
    </row>
    <row r="149" spans="1:10" ht="15.75">
      <c r="A149" s="9">
        <v>43312</v>
      </c>
      <c r="B149" s="10" t="s">
        <v>20</v>
      </c>
      <c r="C149" s="13">
        <f t="shared" ref="C149" si="251">200000/E149</f>
        <v>1441.4414414414414</v>
      </c>
      <c r="D149" s="10" t="s">
        <v>11</v>
      </c>
      <c r="E149" s="11">
        <v>138.75</v>
      </c>
      <c r="F149" s="11">
        <v>139.5</v>
      </c>
      <c r="G149" s="11">
        <v>140.25</v>
      </c>
      <c r="H149" s="11">
        <f t="shared" ref="H149" si="252">(IF(D149="SELL",E149-F149,IF(D149="BUY",F149-E149)))*C149</f>
        <v>1081.081081081081</v>
      </c>
      <c r="I149" s="11">
        <f t="shared" ref="I149" si="253">(IF(D149="SELL",IF(G149="",0,F149-G149),IF(D149="BUY",IF(G149="",0,G149-F149))))*C149</f>
        <v>1081.081081081081</v>
      </c>
      <c r="J149" s="12">
        <f t="shared" ref="J149" si="254">SUM(H149,I149)</f>
        <v>2162.1621621621621</v>
      </c>
    </row>
    <row r="150" spans="1:10" ht="15.75">
      <c r="A150" s="9">
        <v>43312</v>
      </c>
      <c r="B150" s="10" t="s">
        <v>23</v>
      </c>
      <c r="C150" s="13">
        <v>2000</v>
      </c>
      <c r="D150" s="10" t="s">
        <v>11</v>
      </c>
      <c r="E150" s="11">
        <v>344</v>
      </c>
      <c r="F150" s="11">
        <v>340</v>
      </c>
      <c r="G150" s="11">
        <v>0</v>
      </c>
      <c r="H150" s="11">
        <f t="shared" ref="H150" si="255">(IF(D150="SELL",E150-F150,IF(D150="BUY",F150-E150)))*C150</f>
        <v>-8000</v>
      </c>
      <c r="I150" s="11">
        <v>0</v>
      </c>
      <c r="J150" s="12">
        <f t="shared" ref="J150" si="256">SUM(H150,I150)</f>
        <v>-8000</v>
      </c>
    </row>
    <row r="151" spans="1:10" ht="15.75">
      <c r="A151" s="9">
        <v>43311</v>
      </c>
      <c r="B151" s="10" t="s">
        <v>17</v>
      </c>
      <c r="C151" s="13">
        <v>2000</v>
      </c>
      <c r="D151" s="10" t="s">
        <v>11</v>
      </c>
      <c r="E151" s="11">
        <v>554</v>
      </c>
      <c r="F151" s="11">
        <v>559</v>
      </c>
      <c r="G151" s="11">
        <v>564</v>
      </c>
      <c r="H151" s="11">
        <f t="shared" ref="H151" si="257">(IF(D151="SELL",E151-F151,IF(D151="BUY",F151-E151)))*C151</f>
        <v>10000</v>
      </c>
      <c r="I151" s="11">
        <f t="shared" ref="I151" si="258">(IF(D151="SELL",IF(G151="",0,F151-G151),IF(D151="BUY",IF(G151="",0,G151-F151))))*C151</f>
        <v>10000</v>
      </c>
      <c r="J151" s="12">
        <f t="shared" ref="J151" si="259">SUM(H151,I151)</f>
        <v>20000</v>
      </c>
    </row>
    <row r="152" spans="1:10" ht="15.75">
      <c r="A152" s="9">
        <v>43308</v>
      </c>
      <c r="B152" s="10" t="s">
        <v>33</v>
      </c>
      <c r="C152" s="13">
        <v>2000</v>
      </c>
      <c r="D152" s="10" t="s">
        <v>11</v>
      </c>
      <c r="E152" s="11">
        <v>926</v>
      </c>
      <c r="F152" s="11">
        <v>914</v>
      </c>
      <c r="G152" s="11">
        <v>0</v>
      </c>
      <c r="H152" s="11">
        <f t="shared" ref="H152:H153" si="260">(IF(D152="SELL",E152-F152,IF(D152="BUY",F152-E152)))*C152</f>
        <v>-24000</v>
      </c>
      <c r="I152" s="11">
        <v>0</v>
      </c>
      <c r="J152" s="12">
        <f t="shared" ref="J152:J153" si="261">SUM(H152,I152)</f>
        <v>-24000</v>
      </c>
    </row>
    <row r="153" spans="1:10" ht="15.75">
      <c r="A153" s="9">
        <v>43307</v>
      </c>
      <c r="B153" s="10" t="s">
        <v>69</v>
      </c>
      <c r="C153" s="13">
        <v>1500</v>
      </c>
      <c r="D153" s="10" t="s">
        <v>11</v>
      </c>
      <c r="E153" s="11">
        <v>1009</v>
      </c>
      <c r="F153" s="11">
        <v>1018</v>
      </c>
      <c r="G153" s="11">
        <v>1029</v>
      </c>
      <c r="H153" s="11">
        <f t="shared" si="260"/>
        <v>13500</v>
      </c>
      <c r="I153" s="11">
        <f t="shared" ref="I153" si="262">(IF(D153="SELL",IF(G153="",0,F153-G153),IF(D153="BUY",IF(G153="",0,G153-F153))))*C153</f>
        <v>16500</v>
      </c>
      <c r="J153" s="12">
        <f t="shared" si="261"/>
        <v>30000</v>
      </c>
    </row>
    <row r="154" spans="1:10" ht="15.75">
      <c r="A154" s="9">
        <v>43307</v>
      </c>
      <c r="B154" s="10" t="s">
        <v>79</v>
      </c>
      <c r="C154" s="13">
        <v>10000</v>
      </c>
      <c r="D154" s="10" t="s">
        <v>11</v>
      </c>
      <c r="E154" s="11">
        <v>107</v>
      </c>
      <c r="F154" s="11">
        <v>108</v>
      </c>
      <c r="G154" s="11">
        <v>0</v>
      </c>
      <c r="H154" s="11">
        <f t="shared" ref="H154" si="263">(IF(D154="SELL",E154-F154,IF(D154="BUY",F154-E154)))*C154</f>
        <v>10000</v>
      </c>
      <c r="I154" s="11">
        <v>0</v>
      </c>
      <c r="J154" s="12">
        <f t="shared" ref="J154" si="264">SUM(H154,I154)</f>
        <v>10000</v>
      </c>
    </row>
    <row r="155" spans="1:10" ht="15.75">
      <c r="A155" s="9">
        <v>43306</v>
      </c>
      <c r="B155" s="10" t="s">
        <v>16</v>
      </c>
      <c r="C155" s="13">
        <v>1000</v>
      </c>
      <c r="D155" s="10" t="s">
        <v>11</v>
      </c>
      <c r="E155" s="11">
        <v>810</v>
      </c>
      <c r="F155" s="11">
        <v>818</v>
      </c>
      <c r="G155" s="11">
        <v>0</v>
      </c>
      <c r="H155" s="11">
        <f t="shared" ref="H155" si="265">(IF(D155="SELL",E155-F155,IF(D155="BUY",F155-E155)))*C155</f>
        <v>8000</v>
      </c>
      <c r="I155" s="11">
        <v>0</v>
      </c>
      <c r="J155" s="12">
        <f t="shared" ref="J155" si="266">SUM(H155,I155)</f>
        <v>8000</v>
      </c>
    </row>
    <row r="156" spans="1:10" ht="15.75">
      <c r="A156" s="9">
        <v>43305</v>
      </c>
      <c r="B156" s="10" t="s">
        <v>78</v>
      </c>
      <c r="C156" s="13">
        <v>2000</v>
      </c>
      <c r="D156" s="10" t="s">
        <v>11</v>
      </c>
      <c r="E156" s="11">
        <v>620</v>
      </c>
      <c r="F156" s="11">
        <v>613</v>
      </c>
      <c r="G156" s="11">
        <v>0</v>
      </c>
      <c r="H156" s="11">
        <f>(IF(D156="SELL",E156-F156,IF(D156="BUY",F156-E156)))*C156</f>
        <v>-14000</v>
      </c>
      <c r="I156" s="11">
        <v>0</v>
      </c>
      <c r="J156" s="12">
        <f t="shared" ref="J156" si="267">SUM(H156,I156)</f>
        <v>-14000</v>
      </c>
    </row>
    <row r="157" spans="1:10" ht="15.75">
      <c r="A157" s="9">
        <v>43304</v>
      </c>
      <c r="B157" s="10" t="s">
        <v>77</v>
      </c>
      <c r="C157" s="13">
        <v>2000</v>
      </c>
      <c r="D157" s="10" t="s">
        <v>11</v>
      </c>
      <c r="E157" s="11">
        <v>902</v>
      </c>
      <c r="F157" s="11">
        <v>902</v>
      </c>
      <c r="G157" s="11">
        <v>0</v>
      </c>
      <c r="H157" s="11">
        <v>0</v>
      </c>
      <c r="I157" s="11">
        <v>0</v>
      </c>
      <c r="J157" s="12">
        <v>0</v>
      </c>
    </row>
    <row r="158" spans="1:10" ht="15.75">
      <c r="A158" s="9">
        <v>43304</v>
      </c>
      <c r="B158" s="10" t="s">
        <v>36</v>
      </c>
      <c r="C158" s="13">
        <v>2000</v>
      </c>
      <c r="D158" s="10" t="s">
        <v>11</v>
      </c>
      <c r="E158" s="11">
        <v>608</v>
      </c>
      <c r="F158" s="11">
        <v>614</v>
      </c>
      <c r="G158" s="11">
        <v>620</v>
      </c>
      <c r="H158" s="11">
        <f t="shared" ref="H158" si="268">(IF(D158="SELL",E158-F158,IF(D158="BUY",F158-E158)))*C158</f>
        <v>12000</v>
      </c>
      <c r="I158" s="11">
        <f t="shared" ref="I158" si="269">(IF(D158="SELL",IF(G158="",0,F158-G158),IF(D158="BUY",IF(G158="",0,G158-F158))))*C158</f>
        <v>12000</v>
      </c>
      <c r="J158" s="12">
        <f t="shared" ref="J158" si="270">SUM(H158,I158)</f>
        <v>24000</v>
      </c>
    </row>
    <row r="159" spans="1:10" ht="15.75">
      <c r="A159" s="9">
        <v>43301</v>
      </c>
      <c r="B159" s="10" t="s">
        <v>61</v>
      </c>
      <c r="C159" s="13">
        <v>3000</v>
      </c>
      <c r="D159" s="10" t="s">
        <v>11</v>
      </c>
      <c r="E159" s="11">
        <v>332</v>
      </c>
      <c r="F159" s="11">
        <v>332</v>
      </c>
      <c r="G159" s="11">
        <v>0</v>
      </c>
      <c r="H159" s="11">
        <v>0</v>
      </c>
      <c r="I159" s="11">
        <v>0</v>
      </c>
      <c r="J159" s="12">
        <f t="shared" ref="J159" si="271">SUM(H159,I159)</f>
        <v>0</v>
      </c>
    </row>
    <row r="160" spans="1:10" ht="15.75">
      <c r="A160" s="9">
        <v>43299</v>
      </c>
      <c r="B160" s="10" t="s">
        <v>67</v>
      </c>
      <c r="C160" s="13">
        <f t="shared" ref="C160" si="272">200000/E160</f>
        <v>759.01328273244781</v>
      </c>
      <c r="D160" s="10" t="s">
        <v>11</v>
      </c>
      <c r="E160" s="11">
        <v>263.5</v>
      </c>
      <c r="F160" s="11">
        <v>260</v>
      </c>
      <c r="G160" s="11">
        <v>0</v>
      </c>
      <c r="H160" s="11">
        <f t="shared" ref="H160" si="273">(IF(D160="SELL",E160-F160,IF(D160="BUY",F160-E160)))*C160</f>
        <v>-2656.5464895635673</v>
      </c>
      <c r="I160" s="11">
        <v>0</v>
      </c>
      <c r="J160" s="12">
        <f t="shared" ref="J160" si="274">SUM(H160,I160)</f>
        <v>-2656.5464895635673</v>
      </c>
    </row>
    <row r="161" spans="1:10" ht="15.75">
      <c r="A161" s="9">
        <v>43298</v>
      </c>
      <c r="B161" s="10" t="s">
        <v>59</v>
      </c>
      <c r="C161" s="13">
        <f t="shared" ref="C161" si="275">200000/E161</f>
        <v>366.30036630036631</v>
      </c>
      <c r="D161" s="10" t="s">
        <v>11</v>
      </c>
      <c r="E161" s="11">
        <v>546</v>
      </c>
      <c r="F161" s="11">
        <v>546</v>
      </c>
      <c r="G161" s="11">
        <v>548</v>
      </c>
      <c r="H161" s="11">
        <v>550</v>
      </c>
      <c r="I161" s="11">
        <v>0</v>
      </c>
      <c r="J161" s="12">
        <f t="shared" ref="J161:J199" si="276">SUM(H161,I161)</f>
        <v>550</v>
      </c>
    </row>
    <row r="162" spans="1:10" ht="15.75">
      <c r="A162" s="9">
        <v>43280</v>
      </c>
      <c r="B162" s="10" t="s">
        <v>41</v>
      </c>
      <c r="C162" s="13">
        <v>2000</v>
      </c>
      <c r="D162" s="10" t="s">
        <v>11</v>
      </c>
      <c r="E162" s="11">
        <v>886</v>
      </c>
      <c r="F162" s="11">
        <v>874</v>
      </c>
      <c r="G162" s="11">
        <v>0</v>
      </c>
      <c r="H162" s="11">
        <f t="shared" ref="H162:H193" si="277">(IF(D162="SELL",E162-F162,IF(D162="BUY",F162-E162)))*C162</f>
        <v>-24000</v>
      </c>
      <c r="I162" s="11">
        <v>0</v>
      </c>
      <c r="J162" s="12">
        <f t="shared" ref="J162:J193" si="278">SUM(H162,I162)</f>
        <v>-24000</v>
      </c>
    </row>
    <row r="163" spans="1:10" ht="15.75">
      <c r="A163" s="9">
        <v>43280</v>
      </c>
      <c r="B163" s="10" t="s">
        <v>113</v>
      </c>
      <c r="C163" s="13">
        <v>3000</v>
      </c>
      <c r="D163" s="10" t="s">
        <v>11</v>
      </c>
      <c r="E163" s="11">
        <v>257.89999999999998</v>
      </c>
      <c r="F163" s="11">
        <v>262.89999999999998</v>
      </c>
      <c r="G163" s="11">
        <v>267.89999999999998</v>
      </c>
      <c r="H163" s="11">
        <f t="shared" si="277"/>
        <v>15000</v>
      </c>
      <c r="I163" s="11">
        <f>(IF(D163="SELL",IF(G163="",0,F163-G163),IF(D163="BUY",IF(G163="",0,G163-F163))))*C163</f>
        <v>15000</v>
      </c>
      <c r="J163" s="12">
        <f t="shared" si="278"/>
        <v>30000</v>
      </c>
    </row>
    <row r="164" spans="1:10" ht="15.75">
      <c r="A164" s="9">
        <v>43279</v>
      </c>
      <c r="B164" s="10" t="s">
        <v>15</v>
      </c>
      <c r="C164" s="13">
        <v>5000</v>
      </c>
      <c r="D164" s="10" t="s">
        <v>10</v>
      </c>
      <c r="E164" s="11">
        <v>332.5</v>
      </c>
      <c r="F164" s="11">
        <v>329.5</v>
      </c>
      <c r="G164" s="11">
        <v>0</v>
      </c>
      <c r="H164" s="11">
        <f t="shared" si="277"/>
        <v>15000</v>
      </c>
      <c r="I164" s="11">
        <v>0</v>
      </c>
      <c r="J164" s="12">
        <f t="shared" si="278"/>
        <v>15000</v>
      </c>
    </row>
    <row r="165" spans="1:10" ht="15.75">
      <c r="A165" s="9">
        <v>43276</v>
      </c>
      <c r="B165" s="10" t="s">
        <v>112</v>
      </c>
      <c r="C165" s="13">
        <v>500</v>
      </c>
      <c r="D165" s="10" t="s">
        <v>11</v>
      </c>
      <c r="E165" s="11">
        <v>3174.6</v>
      </c>
      <c r="F165" s="11">
        <v>3220</v>
      </c>
      <c r="G165" s="11">
        <v>3251</v>
      </c>
      <c r="H165" s="11">
        <f t="shared" si="277"/>
        <v>22700.000000000044</v>
      </c>
      <c r="I165" s="11">
        <f>(IF(D165="SELL",IF(G165="",0,F165-G165),IF(D165="BUY",IF(G165="",0,G165-F165))))*C165</f>
        <v>15500</v>
      </c>
      <c r="J165" s="12">
        <f t="shared" si="278"/>
        <v>38200.000000000044</v>
      </c>
    </row>
    <row r="166" spans="1:10" ht="15.75">
      <c r="A166" s="9">
        <v>43273</v>
      </c>
      <c r="B166" s="10" t="s">
        <v>59</v>
      </c>
      <c r="C166" s="13">
        <v>1000</v>
      </c>
      <c r="D166" s="10" t="s">
        <v>11</v>
      </c>
      <c r="E166" s="11">
        <v>568</v>
      </c>
      <c r="F166" s="11">
        <v>577</v>
      </c>
      <c r="G166" s="11">
        <v>586</v>
      </c>
      <c r="H166" s="11">
        <f t="shared" si="277"/>
        <v>9000</v>
      </c>
      <c r="I166" s="11">
        <f>(IF(D166="SELL",IF(G166="",0,F166-G166),IF(D166="BUY",IF(G166="",0,G166-F166))))*C166</f>
        <v>9000</v>
      </c>
      <c r="J166" s="12">
        <f t="shared" si="278"/>
        <v>18000</v>
      </c>
    </row>
    <row r="167" spans="1:10" ht="15.75">
      <c r="A167" s="9">
        <v>43272</v>
      </c>
      <c r="B167" s="10" t="s">
        <v>111</v>
      </c>
      <c r="C167" s="13">
        <v>1000</v>
      </c>
      <c r="D167" s="10" t="s">
        <v>10</v>
      </c>
      <c r="E167" s="11">
        <v>586</v>
      </c>
      <c r="F167" s="11">
        <v>576</v>
      </c>
      <c r="G167" s="11">
        <v>0</v>
      </c>
      <c r="H167" s="11">
        <f t="shared" si="277"/>
        <v>10000</v>
      </c>
      <c r="I167" s="11">
        <v>0</v>
      </c>
      <c r="J167" s="12">
        <f t="shared" si="278"/>
        <v>10000</v>
      </c>
    </row>
    <row r="168" spans="1:10" ht="15.75">
      <c r="A168" s="9">
        <v>43108</v>
      </c>
      <c r="B168" s="10" t="s">
        <v>24</v>
      </c>
      <c r="C168" s="13">
        <v>1000</v>
      </c>
      <c r="D168" s="10" t="s">
        <v>11</v>
      </c>
      <c r="E168" s="11">
        <v>1133</v>
      </c>
      <c r="F168" s="11">
        <v>1133</v>
      </c>
      <c r="G168" s="11">
        <v>0</v>
      </c>
      <c r="H168" s="11">
        <f t="shared" si="277"/>
        <v>0</v>
      </c>
      <c r="I168" s="11">
        <v>0</v>
      </c>
      <c r="J168" s="12">
        <f t="shared" si="278"/>
        <v>0</v>
      </c>
    </row>
    <row r="169" spans="1:10" ht="15.75">
      <c r="A169" s="9">
        <v>43271</v>
      </c>
      <c r="B169" s="10" t="s">
        <v>65</v>
      </c>
      <c r="C169" s="13">
        <v>2000</v>
      </c>
      <c r="D169" s="10" t="s">
        <v>11</v>
      </c>
      <c r="E169" s="11">
        <v>594</v>
      </c>
      <c r="F169" s="11">
        <v>588</v>
      </c>
      <c r="G169" s="11">
        <v>0</v>
      </c>
      <c r="H169" s="11">
        <f t="shared" si="277"/>
        <v>-12000</v>
      </c>
      <c r="I169" s="11">
        <v>0</v>
      </c>
      <c r="J169" s="12">
        <f t="shared" si="278"/>
        <v>-12000</v>
      </c>
    </row>
    <row r="170" spans="1:10" ht="15.75">
      <c r="A170" s="9">
        <v>43271</v>
      </c>
      <c r="B170" s="10" t="s">
        <v>110</v>
      </c>
      <c r="C170" s="13">
        <v>1000</v>
      </c>
      <c r="D170" s="10" t="s">
        <v>11</v>
      </c>
      <c r="E170" s="11">
        <v>2650</v>
      </c>
      <c r="F170" s="11">
        <v>2700</v>
      </c>
      <c r="G170" s="11">
        <v>0</v>
      </c>
      <c r="H170" s="11">
        <f t="shared" si="277"/>
        <v>50000</v>
      </c>
      <c r="I170" s="11">
        <v>0</v>
      </c>
      <c r="J170" s="12">
        <f t="shared" si="278"/>
        <v>50000</v>
      </c>
    </row>
    <row r="171" spans="1:10" ht="15.75">
      <c r="A171" s="9">
        <v>43266</v>
      </c>
      <c r="B171" s="10" t="s">
        <v>43</v>
      </c>
      <c r="C171" s="13">
        <v>5000</v>
      </c>
      <c r="D171" s="10" t="s">
        <v>11</v>
      </c>
      <c r="E171" s="11">
        <v>286</v>
      </c>
      <c r="F171" s="11">
        <v>292</v>
      </c>
      <c r="G171" s="11">
        <v>298</v>
      </c>
      <c r="H171" s="11">
        <f t="shared" si="277"/>
        <v>30000</v>
      </c>
      <c r="I171" s="11">
        <f>(IF(D171="SELL",IF(G171="",0,F171-G171),IF(D171="BUY",IF(G171="",0,G171-F171))))*C171</f>
        <v>30000</v>
      </c>
      <c r="J171" s="12">
        <f t="shared" si="278"/>
        <v>60000</v>
      </c>
    </row>
    <row r="172" spans="1:10" ht="15.75">
      <c r="A172" s="9">
        <v>43265</v>
      </c>
      <c r="B172" s="10" t="s">
        <v>63</v>
      </c>
      <c r="C172" s="13">
        <v>15000</v>
      </c>
      <c r="D172" s="10" t="s">
        <v>11</v>
      </c>
      <c r="E172" s="11">
        <v>115</v>
      </c>
      <c r="F172" s="11">
        <v>117.5</v>
      </c>
      <c r="G172" s="11">
        <v>0</v>
      </c>
      <c r="H172" s="11">
        <f t="shared" si="277"/>
        <v>37500</v>
      </c>
      <c r="I172" s="11">
        <v>0</v>
      </c>
      <c r="J172" s="12">
        <f t="shared" si="278"/>
        <v>37500</v>
      </c>
    </row>
    <row r="173" spans="1:10" ht="15.75">
      <c r="A173" s="9">
        <v>43265</v>
      </c>
      <c r="B173" s="10" t="s">
        <v>62</v>
      </c>
      <c r="C173" s="13">
        <v>15000</v>
      </c>
      <c r="D173" s="10" t="s">
        <v>11</v>
      </c>
      <c r="E173" s="11">
        <v>67.349999999999994</v>
      </c>
      <c r="F173" s="11">
        <v>68.55</v>
      </c>
      <c r="G173" s="11">
        <v>0</v>
      </c>
      <c r="H173" s="11">
        <f t="shared" si="277"/>
        <v>18000.000000000044</v>
      </c>
      <c r="I173" s="11">
        <v>0</v>
      </c>
      <c r="J173" s="12">
        <f t="shared" si="278"/>
        <v>18000.000000000044</v>
      </c>
    </row>
    <row r="174" spans="1:10" ht="15.75">
      <c r="A174" s="9">
        <v>43264</v>
      </c>
      <c r="B174" s="10" t="s">
        <v>25</v>
      </c>
      <c r="C174" s="13">
        <v>10000</v>
      </c>
      <c r="D174" s="10" t="s">
        <v>11</v>
      </c>
      <c r="E174" s="11">
        <v>132.4</v>
      </c>
      <c r="F174" s="11">
        <v>135</v>
      </c>
      <c r="G174" s="11">
        <v>0</v>
      </c>
      <c r="H174" s="11">
        <f t="shared" si="277"/>
        <v>25999.999999999942</v>
      </c>
      <c r="I174" s="11">
        <v>0</v>
      </c>
      <c r="J174" s="12">
        <f t="shared" si="278"/>
        <v>25999.999999999942</v>
      </c>
    </row>
    <row r="175" spans="1:10" ht="15.75">
      <c r="A175" s="9">
        <v>43263</v>
      </c>
      <c r="B175" s="10" t="s">
        <v>60</v>
      </c>
      <c r="C175" s="13">
        <v>5000</v>
      </c>
      <c r="D175" s="10" t="s">
        <v>11</v>
      </c>
      <c r="E175" s="11">
        <v>301.39999999999998</v>
      </c>
      <c r="F175" s="11">
        <v>307.39999999999998</v>
      </c>
      <c r="G175" s="11">
        <v>0</v>
      </c>
      <c r="H175" s="11">
        <f t="shared" si="277"/>
        <v>30000</v>
      </c>
      <c r="I175" s="11">
        <v>0</v>
      </c>
      <c r="J175" s="12">
        <f t="shared" si="278"/>
        <v>30000</v>
      </c>
    </row>
    <row r="176" spans="1:10" ht="15.75">
      <c r="A176" s="9">
        <v>43263</v>
      </c>
      <c r="B176" s="10" t="s">
        <v>46</v>
      </c>
      <c r="C176" s="13">
        <v>6000</v>
      </c>
      <c r="D176" s="10" t="s">
        <v>11</v>
      </c>
      <c r="E176" s="11">
        <v>235</v>
      </c>
      <c r="F176" s="11">
        <v>239</v>
      </c>
      <c r="G176" s="11">
        <v>0</v>
      </c>
      <c r="H176" s="11">
        <f t="shared" si="277"/>
        <v>24000</v>
      </c>
      <c r="I176" s="11">
        <v>0</v>
      </c>
      <c r="J176" s="12">
        <f t="shared" si="278"/>
        <v>24000</v>
      </c>
    </row>
    <row r="177" spans="1:10" ht="15.75">
      <c r="A177" s="9">
        <v>43262</v>
      </c>
      <c r="B177" s="10" t="s">
        <v>57</v>
      </c>
      <c r="C177" s="13">
        <v>6000</v>
      </c>
      <c r="D177" s="10" t="s">
        <v>11</v>
      </c>
      <c r="E177" s="11">
        <v>211.45</v>
      </c>
      <c r="F177" s="11">
        <v>215.45</v>
      </c>
      <c r="G177" s="11">
        <v>0</v>
      </c>
      <c r="H177" s="11">
        <f t="shared" si="277"/>
        <v>24000</v>
      </c>
      <c r="I177" s="11">
        <v>0</v>
      </c>
      <c r="J177" s="12">
        <f t="shared" si="278"/>
        <v>24000</v>
      </c>
    </row>
    <row r="178" spans="1:10" ht="15.75">
      <c r="A178" s="9">
        <v>43259</v>
      </c>
      <c r="B178" s="10" t="s">
        <v>59</v>
      </c>
      <c r="C178" s="13">
        <v>2000</v>
      </c>
      <c r="D178" s="10" t="s">
        <v>11</v>
      </c>
      <c r="E178" s="11">
        <v>510</v>
      </c>
      <c r="F178" s="11">
        <v>520</v>
      </c>
      <c r="G178" s="11">
        <v>0</v>
      </c>
      <c r="H178" s="11">
        <f t="shared" si="277"/>
        <v>20000</v>
      </c>
      <c r="I178" s="11">
        <v>0</v>
      </c>
      <c r="J178" s="12">
        <f t="shared" si="278"/>
        <v>20000</v>
      </c>
    </row>
    <row r="179" spans="1:10" ht="15.75">
      <c r="A179" s="9">
        <v>43258</v>
      </c>
      <c r="B179" s="10" t="s">
        <v>58</v>
      </c>
      <c r="C179" s="13">
        <v>20000</v>
      </c>
      <c r="D179" s="10" t="s">
        <v>11</v>
      </c>
      <c r="E179" s="11">
        <v>81.3</v>
      </c>
      <c r="F179" s="11">
        <v>82.5</v>
      </c>
      <c r="G179" s="11">
        <v>0</v>
      </c>
      <c r="H179" s="11">
        <f t="shared" si="277"/>
        <v>24000.000000000058</v>
      </c>
      <c r="I179" s="11">
        <v>0</v>
      </c>
      <c r="J179" s="12">
        <f t="shared" si="278"/>
        <v>24000.000000000058</v>
      </c>
    </row>
    <row r="180" spans="1:10" ht="15.75">
      <c r="A180" s="9">
        <v>43258</v>
      </c>
      <c r="B180" s="10" t="s">
        <v>25</v>
      </c>
      <c r="C180" s="13">
        <v>10000</v>
      </c>
      <c r="D180" s="10" t="s">
        <v>11</v>
      </c>
      <c r="E180" s="11">
        <v>129</v>
      </c>
      <c r="F180" s="11">
        <v>131</v>
      </c>
      <c r="G180" s="11">
        <v>133</v>
      </c>
      <c r="H180" s="11">
        <f t="shared" si="277"/>
        <v>20000</v>
      </c>
      <c r="I180" s="11">
        <v>0</v>
      </c>
      <c r="J180" s="12">
        <f t="shared" si="278"/>
        <v>20000</v>
      </c>
    </row>
    <row r="181" spans="1:10" ht="15.75">
      <c r="A181" s="9">
        <v>43257</v>
      </c>
      <c r="B181" s="10" t="s">
        <v>109</v>
      </c>
      <c r="C181" s="13">
        <v>20000</v>
      </c>
      <c r="D181" s="10" t="s">
        <v>11</v>
      </c>
      <c r="E181" s="11">
        <v>71.400000000000006</v>
      </c>
      <c r="F181" s="11">
        <v>72.400000000000006</v>
      </c>
      <c r="G181" s="11">
        <v>73.400000000000006</v>
      </c>
      <c r="H181" s="11">
        <f t="shared" si="277"/>
        <v>20000</v>
      </c>
      <c r="I181" s="11">
        <v>0</v>
      </c>
      <c r="J181" s="12">
        <f t="shared" si="278"/>
        <v>20000</v>
      </c>
    </row>
    <row r="182" spans="1:10" ht="15.75">
      <c r="A182" s="9">
        <v>43256</v>
      </c>
      <c r="B182" s="10" t="s">
        <v>28</v>
      </c>
      <c r="C182" s="13">
        <v>10000</v>
      </c>
      <c r="D182" s="10" t="s">
        <v>10</v>
      </c>
      <c r="E182" s="11">
        <v>120.8</v>
      </c>
      <c r="F182" s="11">
        <v>119</v>
      </c>
      <c r="G182" s="11">
        <v>117</v>
      </c>
      <c r="H182" s="11">
        <f t="shared" si="277"/>
        <v>17999.999999999971</v>
      </c>
      <c r="I182" s="11">
        <f>(IF(D182="SELL",IF(G182="",0,F182-G182),IF(D182="BUY",IF(G182="",0,G182-F182))))*C182</f>
        <v>20000</v>
      </c>
      <c r="J182" s="12">
        <f t="shared" si="278"/>
        <v>37999.999999999971</v>
      </c>
    </row>
    <row r="183" spans="1:10" ht="15.75">
      <c r="A183" s="9">
        <v>43255</v>
      </c>
      <c r="B183" s="10" t="s">
        <v>25</v>
      </c>
      <c r="C183" s="13">
        <v>10000</v>
      </c>
      <c r="D183" s="10" t="s">
        <v>11</v>
      </c>
      <c r="E183" s="11">
        <v>123.5</v>
      </c>
      <c r="F183" s="11">
        <v>125.5</v>
      </c>
      <c r="G183" s="11">
        <v>127.5</v>
      </c>
      <c r="H183" s="11">
        <f t="shared" si="277"/>
        <v>20000</v>
      </c>
      <c r="I183" s="11">
        <f>(IF(D183="SELL",IF(G183="",0,F183-G183),IF(D183="BUY",IF(G183="",0,G183-F183))))*C183</f>
        <v>20000</v>
      </c>
      <c r="J183" s="12">
        <f t="shared" si="278"/>
        <v>40000</v>
      </c>
    </row>
    <row r="184" spans="1:10" ht="15.75">
      <c r="A184" s="9">
        <v>43252</v>
      </c>
      <c r="B184" s="10" t="s">
        <v>108</v>
      </c>
      <c r="C184" s="13">
        <v>2000</v>
      </c>
      <c r="D184" s="10" t="s">
        <v>10</v>
      </c>
      <c r="E184" s="11">
        <v>439</v>
      </c>
      <c r="F184" s="11">
        <v>433</v>
      </c>
      <c r="G184" s="11">
        <v>427</v>
      </c>
      <c r="H184" s="11">
        <f t="shared" si="277"/>
        <v>12000</v>
      </c>
      <c r="I184" s="11">
        <f>(IF(D184="SELL",IF(G184="",0,F184-G184),IF(D184="BUY",IF(G184="",0,G184-F184))))*C184</f>
        <v>12000</v>
      </c>
      <c r="J184" s="12">
        <f t="shared" si="278"/>
        <v>24000</v>
      </c>
    </row>
    <row r="185" spans="1:10" ht="15.75">
      <c r="A185" s="9">
        <v>43245</v>
      </c>
      <c r="B185" s="10" t="s">
        <v>107</v>
      </c>
      <c r="C185" s="13">
        <v>1000</v>
      </c>
      <c r="D185" s="10" t="s">
        <v>11</v>
      </c>
      <c r="E185" s="11">
        <v>615</v>
      </c>
      <c r="F185" s="11">
        <v>621</v>
      </c>
      <c r="G185" s="11">
        <v>495</v>
      </c>
      <c r="H185" s="11">
        <f t="shared" si="277"/>
        <v>6000</v>
      </c>
      <c r="I185" s="11">
        <v>0</v>
      </c>
      <c r="J185" s="12">
        <f t="shared" si="278"/>
        <v>6000</v>
      </c>
    </row>
    <row r="186" spans="1:10" ht="15.75">
      <c r="A186" s="9">
        <v>43245</v>
      </c>
      <c r="B186" s="10" t="s">
        <v>107</v>
      </c>
      <c r="C186" s="13">
        <v>1000</v>
      </c>
      <c r="D186" s="10" t="s">
        <v>11</v>
      </c>
      <c r="E186" s="11">
        <v>615</v>
      </c>
      <c r="F186" s="11">
        <v>621</v>
      </c>
      <c r="G186" s="11">
        <v>495</v>
      </c>
      <c r="H186" s="11">
        <f t="shared" si="277"/>
        <v>6000</v>
      </c>
      <c r="I186" s="11">
        <v>0</v>
      </c>
      <c r="J186" s="12">
        <f t="shared" si="278"/>
        <v>6000</v>
      </c>
    </row>
    <row r="187" spans="1:10" ht="15.75">
      <c r="A187" s="9">
        <v>43245</v>
      </c>
      <c r="B187" s="10" t="s">
        <v>65</v>
      </c>
      <c r="C187" s="13">
        <v>3000</v>
      </c>
      <c r="D187" s="10" t="s">
        <v>11</v>
      </c>
      <c r="E187" s="11">
        <v>487</v>
      </c>
      <c r="F187" s="11">
        <v>491</v>
      </c>
      <c r="G187" s="11">
        <v>495</v>
      </c>
      <c r="H187" s="11">
        <f t="shared" si="277"/>
        <v>12000</v>
      </c>
      <c r="I187" s="11">
        <f>(IF(D187="SELL",IF(G187="",0,F187-G187),IF(D187="BUY",IF(G187="",0,G187-F187))))*C187</f>
        <v>12000</v>
      </c>
      <c r="J187" s="12">
        <f t="shared" si="278"/>
        <v>24000</v>
      </c>
    </row>
    <row r="188" spans="1:10" ht="15.75">
      <c r="A188" s="9">
        <v>43244</v>
      </c>
      <c r="B188" s="10" t="s">
        <v>49</v>
      </c>
      <c r="C188" s="13">
        <v>1500</v>
      </c>
      <c r="D188" s="10" t="s">
        <v>11</v>
      </c>
      <c r="E188" s="11">
        <v>864</v>
      </c>
      <c r="F188" s="11">
        <v>854</v>
      </c>
      <c r="G188" s="11">
        <v>135</v>
      </c>
      <c r="H188" s="11">
        <f t="shared" si="277"/>
        <v>-15000</v>
      </c>
      <c r="I188" s="11">
        <v>0</v>
      </c>
      <c r="J188" s="12">
        <f t="shared" si="278"/>
        <v>-15000</v>
      </c>
    </row>
    <row r="189" spans="1:10" ht="15.75">
      <c r="A189" s="9">
        <v>43244</v>
      </c>
      <c r="B189" s="10" t="s">
        <v>106</v>
      </c>
      <c r="C189" s="13">
        <v>10000</v>
      </c>
      <c r="D189" s="10" t="s">
        <v>11</v>
      </c>
      <c r="E189" s="11">
        <v>131.5</v>
      </c>
      <c r="F189" s="11">
        <v>133</v>
      </c>
      <c r="G189" s="11">
        <v>135</v>
      </c>
      <c r="H189" s="11">
        <f t="shared" si="277"/>
        <v>15000</v>
      </c>
      <c r="I189" s="11">
        <f>(IF(D189="SELL",IF(G189="",0,F189-G189),IF(D189="BUY",IF(G189="",0,G189-F189))))*C189</f>
        <v>20000</v>
      </c>
      <c r="J189" s="12">
        <f t="shared" si="278"/>
        <v>35000</v>
      </c>
    </row>
    <row r="190" spans="1:10" ht="15.75">
      <c r="A190" s="9">
        <v>43243</v>
      </c>
      <c r="B190" s="10" t="s">
        <v>105</v>
      </c>
      <c r="C190" s="13">
        <v>20000</v>
      </c>
      <c r="D190" s="10" t="s">
        <v>11</v>
      </c>
      <c r="E190" s="11">
        <v>29.7</v>
      </c>
      <c r="F190" s="11">
        <v>30</v>
      </c>
      <c r="G190" s="11">
        <v>0</v>
      </c>
      <c r="H190" s="11">
        <f t="shared" si="277"/>
        <v>6000.0000000000146</v>
      </c>
      <c r="I190" s="11">
        <v>0</v>
      </c>
      <c r="J190" s="12">
        <f t="shared" si="278"/>
        <v>6000.0000000000146</v>
      </c>
    </row>
    <row r="191" spans="1:10" ht="15.75">
      <c r="A191" s="9">
        <v>43243</v>
      </c>
      <c r="B191" s="10" t="s">
        <v>56</v>
      </c>
      <c r="C191" s="13">
        <v>1000</v>
      </c>
      <c r="D191" s="10" t="s">
        <v>11</v>
      </c>
      <c r="E191" s="11">
        <v>1285</v>
      </c>
      <c r="F191" s="11">
        <v>1300</v>
      </c>
      <c r="G191" s="11">
        <v>1315</v>
      </c>
      <c r="H191" s="11">
        <f t="shared" si="277"/>
        <v>15000</v>
      </c>
      <c r="I191" s="11">
        <f>(IF(D191="SELL",IF(G191="",0,F191-G191),IF(D191="BUY",IF(G191="",0,G191-F191))))*C191</f>
        <v>15000</v>
      </c>
      <c r="J191" s="12">
        <f t="shared" si="278"/>
        <v>30000</v>
      </c>
    </row>
    <row r="192" spans="1:10" ht="15.75">
      <c r="A192" s="9">
        <v>43242</v>
      </c>
      <c r="B192" s="10" t="s">
        <v>55</v>
      </c>
      <c r="C192" s="13">
        <v>1000</v>
      </c>
      <c r="D192" s="10" t="s">
        <v>11</v>
      </c>
      <c r="E192" s="11">
        <v>2860</v>
      </c>
      <c r="F192" s="11">
        <v>2890</v>
      </c>
      <c r="G192" s="11">
        <v>3570</v>
      </c>
      <c r="H192" s="11">
        <f t="shared" si="277"/>
        <v>30000</v>
      </c>
      <c r="I192" s="11">
        <v>0</v>
      </c>
      <c r="J192" s="12">
        <f t="shared" si="278"/>
        <v>30000</v>
      </c>
    </row>
    <row r="193" spans="1:10" ht="15.75">
      <c r="A193" s="9">
        <v>43242</v>
      </c>
      <c r="B193" s="10" t="s">
        <v>104</v>
      </c>
      <c r="C193" s="13">
        <v>1000</v>
      </c>
      <c r="D193" s="10" t="s">
        <v>11</v>
      </c>
      <c r="E193" s="11">
        <v>577</v>
      </c>
      <c r="F193" s="11">
        <v>582</v>
      </c>
      <c r="G193" s="11">
        <v>587</v>
      </c>
      <c r="H193" s="11">
        <f t="shared" si="277"/>
        <v>5000</v>
      </c>
      <c r="I193" s="11">
        <f>(IF(D193="SELL",IF(G193="",0,F193-G193),IF(D193="BUY",IF(G193="",0,G193-F193))))*C193</f>
        <v>5000</v>
      </c>
      <c r="J193" s="12">
        <f t="shared" si="278"/>
        <v>10000</v>
      </c>
    </row>
    <row r="194" spans="1:10" ht="15.75">
      <c r="A194" s="9">
        <v>43238</v>
      </c>
      <c r="B194" s="10" t="s">
        <v>15</v>
      </c>
      <c r="C194" s="13">
        <v>2000</v>
      </c>
      <c r="D194" s="10" t="s">
        <v>10</v>
      </c>
      <c r="E194" s="11">
        <v>443</v>
      </c>
      <c r="F194" s="11">
        <v>437</v>
      </c>
      <c r="G194" s="11">
        <v>431</v>
      </c>
      <c r="H194" s="11">
        <f t="shared" ref="H194" si="279">(IF(D194="SELL",E194-F194,IF(D194="BUY",F194-E194)))*C194</f>
        <v>12000</v>
      </c>
      <c r="I194" s="11">
        <f t="shared" ref="I194" si="280">(IF(D194="SELL",IF(G194="",0,F194-G194),IF(D194="BUY",IF(G194="",0,G194-F194))))*C194</f>
        <v>12000</v>
      </c>
      <c r="J194" s="12">
        <f t="shared" ref="J194" si="281">SUM(H194,I194)</f>
        <v>24000</v>
      </c>
    </row>
    <row r="195" spans="1:10" ht="15.75">
      <c r="A195" s="9">
        <v>43237</v>
      </c>
      <c r="B195" s="10" t="s">
        <v>54</v>
      </c>
      <c r="C195" s="13">
        <v>500</v>
      </c>
      <c r="D195" s="10" t="s">
        <v>11</v>
      </c>
      <c r="E195" s="11">
        <v>744</v>
      </c>
      <c r="F195" s="11">
        <v>759</v>
      </c>
      <c r="G195" s="11">
        <v>774</v>
      </c>
      <c r="H195" s="11">
        <f t="shared" ref="H195" si="282">(IF(D195="SELL",E195-F195,IF(D195="BUY",F195-E195)))*C195</f>
        <v>7500</v>
      </c>
      <c r="I195" s="11">
        <f t="shared" ref="I195" si="283">(IF(D195="SELL",IF(G195="",0,F195-G195),IF(D195="BUY",IF(G195="",0,G195-F195))))*C195</f>
        <v>7500</v>
      </c>
      <c r="J195" s="12">
        <f t="shared" ref="J195" si="284">SUM(H195,I195)</f>
        <v>15000</v>
      </c>
    </row>
    <row r="196" spans="1:10" ht="15.75">
      <c r="A196" s="9">
        <v>43236</v>
      </c>
      <c r="B196" s="10" t="s">
        <v>51</v>
      </c>
      <c r="C196" s="13">
        <v>1000</v>
      </c>
      <c r="D196" s="10" t="s">
        <v>11</v>
      </c>
      <c r="E196" s="11">
        <v>3500</v>
      </c>
      <c r="F196" s="11">
        <v>3535</v>
      </c>
      <c r="G196" s="11">
        <v>3570</v>
      </c>
      <c r="H196" s="11">
        <f t="shared" ref="H196" si="285">(IF(D196="SELL",E196-F196,IF(D196="BUY",F196-E196)))*C196</f>
        <v>35000</v>
      </c>
      <c r="I196" s="11">
        <f t="shared" ref="I196" si="286">(IF(D196="SELL",IF(G196="",0,F196-G196),IF(D196="BUY",IF(G196="",0,G196-F196))))*C196</f>
        <v>35000</v>
      </c>
      <c r="J196" s="12">
        <f t="shared" si="276"/>
        <v>70000</v>
      </c>
    </row>
    <row r="197" spans="1:10" ht="15.75">
      <c r="A197" s="9">
        <v>43236</v>
      </c>
      <c r="B197" s="10" t="s">
        <v>103</v>
      </c>
      <c r="C197" s="13">
        <v>3000</v>
      </c>
      <c r="D197" s="10" t="s">
        <v>11</v>
      </c>
      <c r="E197" s="11">
        <v>205.5</v>
      </c>
      <c r="F197" s="11">
        <v>207.5</v>
      </c>
      <c r="G197" s="11">
        <v>209.5</v>
      </c>
      <c r="H197" s="11">
        <f t="shared" ref="H197" si="287">(IF(D197="SELL",E197-F197,IF(D197="BUY",F197-E197)))*C197</f>
        <v>6000</v>
      </c>
      <c r="I197" s="11">
        <f t="shared" ref="I197" si="288">(IF(D197="SELL",IF(G197="",0,F197-G197),IF(D197="BUY",IF(G197="",0,G197-F197))))*C197</f>
        <v>6000</v>
      </c>
      <c r="J197" s="12">
        <f t="shared" si="276"/>
        <v>12000</v>
      </c>
    </row>
    <row r="198" spans="1:10" ht="15.75">
      <c r="A198" s="9">
        <v>43234</v>
      </c>
      <c r="B198" s="10" t="s">
        <v>53</v>
      </c>
      <c r="C198" s="13">
        <v>1000</v>
      </c>
      <c r="D198" s="10" t="s">
        <v>10</v>
      </c>
      <c r="E198" s="11">
        <v>745.6</v>
      </c>
      <c r="F198" s="11">
        <v>738.6</v>
      </c>
      <c r="G198" s="11">
        <v>0</v>
      </c>
      <c r="H198" s="11">
        <f t="shared" ref="H198" si="289">(IF(D198="SELL",E198-F198,IF(D198="BUY",F198-E198)))*C198</f>
        <v>7000</v>
      </c>
      <c r="I198" s="11">
        <v>0</v>
      </c>
      <c r="J198" s="12">
        <f t="shared" ref="J198" si="290">SUM(H198,I198)</f>
        <v>7000</v>
      </c>
    </row>
    <row r="199" spans="1:10" ht="15.75">
      <c r="A199" s="9">
        <v>43234</v>
      </c>
      <c r="B199" s="10" t="s">
        <v>37</v>
      </c>
      <c r="C199" s="13">
        <v>2000</v>
      </c>
      <c r="D199" s="10" t="s">
        <v>11</v>
      </c>
      <c r="E199" s="11">
        <v>560</v>
      </c>
      <c r="F199" s="11">
        <v>565</v>
      </c>
      <c r="G199" s="11">
        <v>0</v>
      </c>
      <c r="H199" s="11">
        <f t="shared" ref="H199" si="291">(IF(D199="SELL",E199-F199,IF(D199="BUY",F199-E199)))*C199</f>
        <v>10000</v>
      </c>
      <c r="I199" s="11">
        <v>0</v>
      </c>
      <c r="J199" s="12">
        <f t="shared" si="276"/>
        <v>10000</v>
      </c>
    </row>
    <row r="200" spans="1:10" ht="15.75">
      <c r="A200" s="9">
        <v>43231</v>
      </c>
      <c r="B200" s="10" t="s">
        <v>52</v>
      </c>
      <c r="C200" s="13">
        <v>1000</v>
      </c>
      <c r="D200" s="10" t="s">
        <v>10</v>
      </c>
      <c r="E200" s="11">
        <v>1070</v>
      </c>
      <c r="F200" s="11">
        <v>1060</v>
      </c>
      <c r="G200" s="11">
        <v>0</v>
      </c>
      <c r="H200" s="11">
        <f t="shared" ref="H200:H265" si="292">(IF(D200="SELL",E200-F200,IF(D200="BUY",F200-E200)))*C200</f>
        <v>10000</v>
      </c>
      <c r="I200" s="11">
        <v>0</v>
      </c>
      <c r="J200" s="12">
        <f t="shared" ref="J200:J265" si="293">SUM(H200,I200)</f>
        <v>10000</v>
      </c>
    </row>
    <row r="201" spans="1:10" ht="15.75">
      <c r="A201" s="9">
        <v>43223</v>
      </c>
      <c r="B201" s="10" t="s">
        <v>15</v>
      </c>
      <c r="C201" s="13">
        <v>2000</v>
      </c>
      <c r="D201" s="10" t="s">
        <v>10</v>
      </c>
      <c r="E201" s="11">
        <v>555</v>
      </c>
      <c r="F201" s="11">
        <v>550</v>
      </c>
      <c r="G201" s="11">
        <v>545</v>
      </c>
      <c r="H201" s="11">
        <f t="shared" ref="H201" si="294">(IF(D201="SELL",E201-F201,IF(D201="BUY",F201-E201)))*C201</f>
        <v>10000</v>
      </c>
      <c r="I201" s="11">
        <f t="shared" ref="I201" si="295">(IF(D201="SELL",IF(G201="",0,F201-G201),IF(D201="BUY",IF(G201="",0,G201-F201))))*C201</f>
        <v>10000</v>
      </c>
      <c r="J201" s="12">
        <f t="shared" ref="J201" si="296">SUM(H201,I201)</f>
        <v>20000</v>
      </c>
    </row>
    <row r="202" spans="1:10" ht="15.75">
      <c r="A202" s="9">
        <v>43222</v>
      </c>
      <c r="B202" s="10" t="s">
        <v>102</v>
      </c>
      <c r="C202" s="13">
        <v>1000</v>
      </c>
      <c r="D202" s="10" t="s">
        <v>11</v>
      </c>
      <c r="E202" s="11">
        <v>606</v>
      </c>
      <c r="F202" s="11">
        <v>599</v>
      </c>
      <c r="G202" s="11">
        <v>0</v>
      </c>
      <c r="H202" s="11">
        <f t="shared" si="292"/>
        <v>-7000</v>
      </c>
      <c r="I202" s="11">
        <v>0</v>
      </c>
      <c r="J202" s="12">
        <f t="shared" si="293"/>
        <v>-7000</v>
      </c>
    </row>
    <row r="203" spans="1:10" ht="15.75">
      <c r="A203" s="9">
        <v>43220</v>
      </c>
      <c r="B203" s="10" t="s">
        <v>88</v>
      </c>
      <c r="C203" s="13">
        <v>2000</v>
      </c>
      <c r="D203" s="10" t="s">
        <v>11</v>
      </c>
      <c r="E203" s="11">
        <v>763</v>
      </c>
      <c r="F203" s="11">
        <v>770</v>
      </c>
      <c r="G203" s="11">
        <v>0</v>
      </c>
      <c r="H203" s="11">
        <f t="shared" ref="H203" si="297">(IF(D203="SELL",E203-F203,IF(D203="BUY",F203-E203)))*C203</f>
        <v>14000</v>
      </c>
      <c r="I203" s="11">
        <v>0</v>
      </c>
      <c r="J203" s="12">
        <f t="shared" ref="J203" si="298">SUM(H203,I203)</f>
        <v>14000</v>
      </c>
    </row>
    <row r="204" spans="1:10" ht="15.75">
      <c r="A204" s="9">
        <v>43220</v>
      </c>
      <c r="B204" s="10" t="s">
        <v>78</v>
      </c>
      <c r="C204" s="13">
        <v>3000</v>
      </c>
      <c r="D204" s="10" t="s">
        <v>11</v>
      </c>
      <c r="E204" s="11">
        <v>646</v>
      </c>
      <c r="F204" s="11">
        <v>652</v>
      </c>
      <c r="G204" s="11">
        <v>0</v>
      </c>
      <c r="H204" s="11">
        <f t="shared" si="292"/>
        <v>18000</v>
      </c>
      <c r="I204" s="11">
        <v>0</v>
      </c>
      <c r="J204" s="12">
        <f t="shared" si="293"/>
        <v>18000</v>
      </c>
    </row>
    <row r="205" spans="1:10" ht="15.75">
      <c r="A205" s="9">
        <v>43216</v>
      </c>
      <c r="B205" s="10" t="s">
        <v>50</v>
      </c>
      <c r="C205" s="13">
        <v>1000</v>
      </c>
      <c r="D205" s="10" t="s">
        <v>11</v>
      </c>
      <c r="E205" s="11">
        <v>460</v>
      </c>
      <c r="F205" s="11">
        <v>464</v>
      </c>
      <c r="G205" s="11">
        <v>0</v>
      </c>
      <c r="H205" s="11">
        <f t="shared" ref="H205" si="299">(IF(D205="SELL",E205-F205,IF(D205="BUY",F205-E205)))*C205</f>
        <v>4000</v>
      </c>
      <c r="I205" s="11">
        <v>0</v>
      </c>
      <c r="J205" s="12">
        <f t="shared" ref="J205" si="300">SUM(H205,I205)</f>
        <v>4000</v>
      </c>
    </row>
    <row r="206" spans="1:10" ht="15.75">
      <c r="A206" s="9">
        <v>43215</v>
      </c>
      <c r="B206" s="10" t="s">
        <v>48</v>
      </c>
      <c r="C206" s="13">
        <v>1000</v>
      </c>
      <c r="D206" s="10" t="s">
        <v>11</v>
      </c>
      <c r="E206" s="11">
        <v>460</v>
      </c>
      <c r="F206" s="11">
        <v>464</v>
      </c>
      <c r="G206" s="11">
        <v>0</v>
      </c>
      <c r="H206" s="11">
        <f t="shared" si="292"/>
        <v>4000</v>
      </c>
      <c r="I206" s="11">
        <v>0</v>
      </c>
      <c r="J206" s="12">
        <f t="shared" si="293"/>
        <v>4000</v>
      </c>
    </row>
    <row r="207" spans="1:10" ht="15.75">
      <c r="A207" s="9">
        <v>43213</v>
      </c>
      <c r="B207" s="10" t="s">
        <v>100</v>
      </c>
      <c r="C207" s="13">
        <v>1000</v>
      </c>
      <c r="D207" s="10" t="s">
        <v>11</v>
      </c>
      <c r="E207" s="11">
        <v>1358</v>
      </c>
      <c r="F207" s="11">
        <v>1368</v>
      </c>
      <c r="G207" s="11">
        <v>1378</v>
      </c>
      <c r="H207" s="11">
        <f t="shared" ref="H207" si="301">(IF(D207="SELL",E207-F207,IF(D207="BUY",F207-E207)))*C207</f>
        <v>10000</v>
      </c>
      <c r="I207" s="11">
        <f t="shared" ref="I207" si="302">(IF(D207="SELL",IF(G207="",0,F207-G207),IF(D207="BUY",IF(G207="",0,G207-F207))))*C207</f>
        <v>10000</v>
      </c>
      <c r="J207" s="12">
        <f t="shared" ref="J207" si="303">SUM(H207,I207)</f>
        <v>20000</v>
      </c>
    </row>
    <row r="208" spans="1:10" ht="15.75">
      <c r="A208" s="9">
        <v>43210</v>
      </c>
      <c r="B208" s="10" t="s">
        <v>12</v>
      </c>
      <c r="C208" s="13">
        <v>1500</v>
      </c>
      <c r="D208" s="10" t="s">
        <v>11</v>
      </c>
      <c r="E208" s="11">
        <v>932</v>
      </c>
      <c r="F208" s="11">
        <v>940</v>
      </c>
      <c r="G208" s="11">
        <v>948</v>
      </c>
      <c r="H208" s="11">
        <f t="shared" si="292"/>
        <v>12000</v>
      </c>
      <c r="I208" s="11">
        <f t="shared" ref="I208:I265" si="304">(IF(D208="SELL",IF(G208="",0,F208-G208),IF(D208="BUY",IF(G208="",0,G208-F208))))*C208</f>
        <v>12000</v>
      </c>
      <c r="J208" s="12">
        <f t="shared" si="293"/>
        <v>24000</v>
      </c>
    </row>
    <row r="209" spans="1:10" ht="15.75">
      <c r="A209" s="9">
        <v>43209</v>
      </c>
      <c r="B209" s="10" t="s">
        <v>18</v>
      </c>
      <c r="C209" s="13">
        <v>5000</v>
      </c>
      <c r="D209" s="10" t="s">
        <v>11</v>
      </c>
      <c r="E209" s="11">
        <v>418</v>
      </c>
      <c r="F209" s="11">
        <v>422</v>
      </c>
      <c r="G209" s="11">
        <v>426</v>
      </c>
      <c r="H209" s="11">
        <f t="shared" ref="H209" si="305">(IF(D209="SELL",E209-F209,IF(D209="BUY",F209-E209)))*C209</f>
        <v>20000</v>
      </c>
      <c r="I209" s="11">
        <f t="shared" ref="I209" si="306">(IF(D209="SELL",IF(G209="",0,F209-G209),IF(D209="BUY",IF(G209="",0,G209-F209))))*C209</f>
        <v>20000</v>
      </c>
      <c r="J209" s="12">
        <f t="shared" ref="J209" si="307">SUM(H209,I209)</f>
        <v>40000</v>
      </c>
    </row>
    <row r="210" spans="1:10" ht="15.75">
      <c r="A210" s="9">
        <v>43208</v>
      </c>
      <c r="B210" s="10" t="s">
        <v>27</v>
      </c>
      <c r="C210" s="13">
        <v>1000</v>
      </c>
      <c r="D210" s="10" t="s">
        <v>11</v>
      </c>
      <c r="E210" s="11">
        <v>896</v>
      </c>
      <c r="F210" s="11">
        <v>904</v>
      </c>
      <c r="G210" s="11">
        <v>0</v>
      </c>
      <c r="H210" s="11">
        <f t="shared" si="292"/>
        <v>8000</v>
      </c>
      <c r="I210" s="11">
        <v>0</v>
      </c>
      <c r="J210" s="12">
        <f t="shared" si="293"/>
        <v>8000</v>
      </c>
    </row>
    <row r="211" spans="1:10" ht="15.75">
      <c r="A211" s="9">
        <v>43207</v>
      </c>
      <c r="B211" s="10" t="s">
        <v>22</v>
      </c>
      <c r="C211" s="13">
        <v>1000</v>
      </c>
      <c r="D211" s="10" t="s">
        <v>11</v>
      </c>
      <c r="E211" s="11">
        <v>812</v>
      </c>
      <c r="F211" s="11">
        <v>820</v>
      </c>
      <c r="G211" s="11">
        <v>0</v>
      </c>
      <c r="H211" s="11">
        <f t="shared" ref="H211" si="308">(IF(D211="SELL",E211-F211,IF(D211="BUY",F211-E211)))*C211</f>
        <v>8000</v>
      </c>
      <c r="I211" s="11">
        <v>0</v>
      </c>
      <c r="J211" s="12">
        <f t="shared" ref="J211" si="309">SUM(H211,I211)</f>
        <v>8000</v>
      </c>
    </row>
    <row r="212" spans="1:10" ht="15.75">
      <c r="A212" s="9">
        <v>43202</v>
      </c>
      <c r="B212" s="10" t="s">
        <v>90</v>
      </c>
      <c r="C212" s="13">
        <v>1500</v>
      </c>
      <c r="D212" s="10" t="s">
        <v>11</v>
      </c>
      <c r="E212" s="11">
        <v>1190</v>
      </c>
      <c r="F212" s="11">
        <v>1200</v>
      </c>
      <c r="G212" s="11">
        <v>1210</v>
      </c>
      <c r="H212" s="11">
        <f t="shared" si="292"/>
        <v>15000</v>
      </c>
      <c r="I212" s="11">
        <f t="shared" si="304"/>
        <v>15000</v>
      </c>
      <c r="J212" s="12">
        <f t="shared" si="293"/>
        <v>30000</v>
      </c>
    </row>
    <row r="213" spans="1:10" ht="15.75">
      <c r="A213" s="9">
        <v>43202</v>
      </c>
      <c r="B213" s="10" t="s">
        <v>25</v>
      </c>
      <c r="C213" s="13">
        <v>5000</v>
      </c>
      <c r="D213" s="10" t="s">
        <v>11</v>
      </c>
      <c r="E213" s="11">
        <v>175.5</v>
      </c>
      <c r="F213" s="11">
        <v>177.5</v>
      </c>
      <c r="G213" s="11">
        <v>0</v>
      </c>
      <c r="H213" s="11">
        <f t="shared" ref="H213" si="310">(IF(D213="SELL",E213-F213,IF(D213="BUY",F213-E213)))*C213</f>
        <v>10000</v>
      </c>
      <c r="I213" s="11">
        <v>0</v>
      </c>
      <c r="J213" s="12">
        <f t="shared" ref="J213" si="311">SUM(H213,I213)</f>
        <v>10000</v>
      </c>
    </row>
    <row r="214" spans="1:10" ht="15.75">
      <c r="A214" s="9">
        <v>43201</v>
      </c>
      <c r="B214" s="10" t="s">
        <v>101</v>
      </c>
      <c r="C214" s="13">
        <v>1500</v>
      </c>
      <c r="D214" s="10" t="s">
        <v>10</v>
      </c>
      <c r="E214" s="11">
        <v>337</v>
      </c>
      <c r="F214" s="11">
        <v>337</v>
      </c>
      <c r="G214" s="11">
        <v>0</v>
      </c>
      <c r="H214" s="11">
        <f t="shared" si="292"/>
        <v>0</v>
      </c>
      <c r="I214" s="11">
        <v>0</v>
      </c>
      <c r="J214" s="12">
        <f t="shared" si="293"/>
        <v>0</v>
      </c>
    </row>
    <row r="215" spans="1:10" ht="15.75">
      <c r="A215" s="9">
        <v>43201</v>
      </c>
      <c r="B215" s="10" t="s">
        <v>96</v>
      </c>
      <c r="C215" s="13">
        <v>1500</v>
      </c>
      <c r="D215" s="10" t="s">
        <v>11</v>
      </c>
      <c r="E215" s="11">
        <v>715</v>
      </c>
      <c r="F215" s="11">
        <v>722</v>
      </c>
      <c r="G215" s="11">
        <v>729</v>
      </c>
      <c r="H215" s="11">
        <f t="shared" ref="H215:H216" si="312">(IF(D215="SELL",E215-F215,IF(D215="BUY",F215-E215)))*C215</f>
        <v>10500</v>
      </c>
      <c r="I215" s="11">
        <v>0</v>
      </c>
      <c r="J215" s="12">
        <f t="shared" ref="J215:J216" si="313">SUM(H215,I215)</f>
        <v>10500</v>
      </c>
    </row>
    <row r="216" spans="1:10" ht="15.75">
      <c r="A216" s="9">
        <v>43201</v>
      </c>
      <c r="B216" s="10" t="s">
        <v>95</v>
      </c>
      <c r="C216" s="13">
        <v>1000</v>
      </c>
      <c r="D216" s="10" t="s">
        <v>11</v>
      </c>
      <c r="E216" s="11">
        <v>920</v>
      </c>
      <c r="F216" s="11">
        <v>929</v>
      </c>
      <c r="G216" s="11">
        <v>938</v>
      </c>
      <c r="H216" s="11">
        <f t="shared" si="312"/>
        <v>9000</v>
      </c>
      <c r="I216" s="11">
        <f t="shared" ref="I216" si="314">(IF(D216="SELL",IF(G216="",0,F216-G216),IF(D216="BUY",IF(G216="",0,G216-F216))))*C216</f>
        <v>9000</v>
      </c>
      <c r="J216" s="12">
        <f t="shared" si="313"/>
        <v>18000</v>
      </c>
    </row>
    <row r="217" spans="1:10" ht="15.75">
      <c r="A217" s="9">
        <v>43200</v>
      </c>
      <c r="B217" s="10" t="s">
        <v>19</v>
      </c>
      <c r="C217" s="13">
        <v>10000</v>
      </c>
      <c r="D217" s="10" t="s">
        <v>11</v>
      </c>
      <c r="E217" s="11">
        <v>208.1</v>
      </c>
      <c r="F217" s="11">
        <v>210.1</v>
      </c>
      <c r="G217" s="11">
        <v>212.1</v>
      </c>
      <c r="H217" s="11">
        <f t="shared" ref="H217" si="315">(IF(D217="SELL",E217-F217,IF(D217="BUY",F217-E217)))*C217</f>
        <v>20000</v>
      </c>
      <c r="I217" s="11">
        <f t="shared" ref="I217" si="316">(IF(D217="SELL",IF(G217="",0,F217-G217),IF(D217="BUY",IF(G217="",0,G217-F217))))*C217</f>
        <v>20000</v>
      </c>
      <c r="J217" s="12">
        <f t="shared" ref="J217" si="317">SUM(H217,I217)</f>
        <v>40000</v>
      </c>
    </row>
    <row r="218" spans="1:10" ht="15.75">
      <c r="A218" s="9">
        <v>43199</v>
      </c>
      <c r="B218" s="10" t="s">
        <v>100</v>
      </c>
      <c r="C218" s="13">
        <v>1000</v>
      </c>
      <c r="D218" s="10" t="s">
        <v>11</v>
      </c>
      <c r="E218" s="11">
        <v>1295</v>
      </c>
      <c r="F218" s="11">
        <v>1310</v>
      </c>
      <c r="G218" s="11">
        <v>3705</v>
      </c>
      <c r="H218" s="11">
        <f t="shared" si="292"/>
        <v>15000</v>
      </c>
      <c r="I218" s="11">
        <v>0</v>
      </c>
      <c r="J218" s="12">
        <f t="shared" si="293"/>
        <v>15000</v>
      </c>
    </row>
    <row r="219" spans="1:10" ht="15.75">
      <c r="A219" s="9">
        <v>43195</v>
      </c>
      <c r="B219" s="10" t="s">
        <v>42</v>
      </c>
      <c r="C219" s="13">
        <v>1000</v>
      </c>
      <c r="D219" s="10" t="s">
        <v>11</v>
      </c>
      <c r="E219" s="11">
        <v>3635</v>
      </c>
      <c r="F219" s="11">
        <v>3670</v>
      </c>
      <c r="G219" s="11">
        <v>3705</v>
      </c>
      <c r="H219" s="11">
        <f t="shared" ref="H219" si="318">(IF(D219="SELL",E219-F219,IF(D219="BUY",F219-E219)))*C219</f>
        <v>35000</v>
      </c>
      <c r="I219" s="11">
        <v>0</v>
      </c>
      <c r="J219" s="12">
        <f t="shared" ref="J219" si="319">SUM(H219,I219)</f>
        <v>35000</v>
      </c>
    </row>
    <row r="220" spans="1:10" ht="15.75">
      <c r="A220" s="9">
        <v>43193</v>
      </c>
      <c r="B220" s="10" t="s">
        <v>25</v>
      </c>
      <c r="C220" s="13">
        <v>5000</v>
      </c>
      <c r="D220" s="10" t="s">
        <v>11</v>
      </c>
      <c r="E220" s="11">
        <v>145.9</v>
      </c>
      <c r="F220" s="11">
        <v>147.9</v>
      </c>
      <c r="G220" s="11">
        <v>149.9</v>
      </c>
      <c r="H220" s="11">
        <f t="shared" si="292"/>
        <v>10000</v>
      </c>
      <c r="I220" s="11">
        <f t="shared" si="304"/>
        <v>10000</v>
      </c>
      <c r="J220" s="12">
        <f t="shared" si="293"/>
        <v>20000</v>
      </c>
    </row>
    <row r="221" spans="1:10" ht="15.75">
      <c r="A221" s="9">
        <v>43192</v>
      </c>
      <c r="B221" s="10" t="s">
        <v>41</v>
      </c>
      <c r="C221" s="13">
        <v>1000</v>
      </c>
      <c r="D221" s="10" t="s">
        <v>11</v>
      </c>
      <c r="E221" s="11">
        <v>863</v>
      </c>
      <c r="F221" s="11">
        <v>870</v>
      </c>
      <c r="G221" s="11">
        <v>878</v>
      </c>
      <c r="H221" s="11">
        <f t="shared" ref="H221" si="320">(IF(D221="SELL",E221-F221,IF(D221="BUY",F221-E221)))*C221</f>
        <v>7000</v>
      </c>
      <c r="I221" s="11">
        <f t="shared" ref="I221" si="321">(IF(D221="SELL",IF(G221="",0,F221-G221),IF(D221="BUY",IF(G221="",0,G221-F221))))*C221</f>
        <v>8000</v>
      </c>
      <c r="J221" s="12">
        <f t="shared" ref="J221" si="322">SUM(H221,I221)</f>
        <v>15000</v>
      </c>
    </row>
    <row r="222" spans="1:10" ht="15.75">
      <c r="A222" s="9">
        <v>43192</v>
      </c>
      <c r="B222" s="10" t="s">
        <v>65</v>
      </c>
      <c r="C222" s="13">
        <v>2000</v>
      </c>
      <c r="D222" s="10" t="s">
        <v>11</v>
      </c>
      <c r="E222" s="11">
        <v>464</v>
      </c>
      <c r="F222" s="11">
        <v>468</v>
      </c>
      <c r="G222" s="11">
        <v>473</v>
      </c>
      <c r="H222" s="11">
        <f t="shared" si="292"/>
        <v>8000</v>
      </c>
      <c r="I222" s="11">
        <f t="shared" si="304"/>
        <v>10000</v>
      </c>
      <c r="J222" s="12">
        <f t="shared" si="293"/>
        <v>18000</v>
      </c>
    </row>
    <row r="223" spans="1:10" ht="15.75">
      <c r="A223" s="9">
        <v>43187</v>
      </c>
      <c r="B223" s="10" t="s">
        <v>40</v>
      </c>
      <c r="C223" s="13">
        <v>1000</v>
      </c>
      <c r="D223" s="10" t="s">
        <v>10</v>
      </c>
      <c r="E223" s="11">
        <v>1885</v>
      </c>
      <c r="F223" s="11">
        <v>1855</v>
      </c>
      <c r="G223" s="11">
        <v>0</v>
      </c>
      <c r="H223" s="11">
        <f t="shared" ref="H223" si="323">(IF(D223="SELL",E223-F223,IF(D223="BUY",F223-E223)))*C223</f>
        <v>30000</v>
      </c>
      <c r="I223" s="11">
        <v>0</v>
      </c>
      <c r="J223" s="12">
        <f t="shared" ref="J223" si="324">SUM(H223,I223)</f>
        <v>30000</v>
      </c>
    </row>
    <row r="224" spans="1:10" ht="15.75">
      <c r="A224" s="9">
        <v>43187</v>
      </c>
      <c r="B224" s="10" t="s">
        <v>99</v>
      </c>
      <c r="C224" s="13">
        <v>500</v>
      </c>
      <c r="D224" s="10" t="s">
        <v>10</v>
      </c>
      <c r="E224" s="11">
        <v>6039</v>
      </c>
      <c r="F224" s="11">
        <v>5980</v>
      </c>
      <c r="G224" s="11">
        <v>0</v>
      </c>
      <c r="H224" s="11">
        <f t="shared" si="292"/>
        <v>29500</v>
      </c>
      <c r="I224" s="11">
        <v>0</v>
      </c>
      <c r="J224" s="12">
        <f t="shared" si="293"/>
        <v>29500</v>
      </c>
    </row>
    <row r="225" spans="1:10" ht="15.75">
      <c r="A225" s="9">
        <v>43187</v>
      </c>
      <c r="B225" s="10" t="s">
        <v>49</v>
      </c>
      <c r="C225" s="13">
        <v>1500</v>
      </c>
      <c r="D225" s="10" t="s">
        <v>10</v>
      </c>
      <c r="E225" s="11">
        <v>695</v>
      </c>
      <c r="F225" s="11">
        <v>702</v>
      </c>
      <c r="G225" s="11">
        <v>0</v>
      </c>
      <c r="H225" s="11">
        <f t="shared" ref="H225" si="325">(IF(D225="SELL",E225-F225,IF(D225="BUY",F225-E225)))*C225</f>
        <v>-10500</v>
      </c>
      <c r="I225" s="11">
        <v>0</v>
      </c>
      <c r="J225" s="12">
        <f t="shared" ref="J225" si="326">SUM(H225,I225)</f>
        <v>-10500</v>
      </c>
    </row>
    <row r="226" spans="1:10" ht="15.75">
      <c r="A226" s="9">
        <v>43187</v>
      </c>
      <c r="B226" s="10" t="s">
        <v>37</v>
      </c>
      <c r="C226" s="13">
        <v>2000</v>
      </c>
      <c r="D226" s="10" t="s">
        <v>11</v>
      </c>
      <c r="E226" s="11">
        <v>509</v>
      </c>
      <c r="F226" s="11">
        <v>515</v>
      </c>
      <c r="G226" s="11">
        <v>0</v>
      </c>
      <c r="H226" s="11">
        <f t="shared" si="292"/>
        <v>12000</v>
      </c>
      <c r="I226" s="11">
        <v>0</v>
      </c>
      <c r="J226" s="12">
        <f t="shared" si="293"/>
        <v>12000</v>
      </c>
    </row>
    <row r="227" spans="1:10" ht="15.75">
      <c r="A227" s="9">
        <v>43186</v>
      </c>
      <c r="B227" s="10" t="s">
        <v>47</v>
      </c>
      <c r="C227" s="13">
        <v>1500</v>
      </c>
      <c r="D227" s="10" t="s">
        <v>11</v>
      </c>
      <c r="E227" s="11">
        <v>737</v>
      </c>
      <c r="F227" s="11">
        <v>744</v>
      </c>
      <c r="G227" s="11">
        <v>0</v>
      </c>
      <c r="H227" s="11">
        <f t="shared" ref="H227" si="327">(IF(D227="SELL",E227-F227,IF(D227="BUY",F227-E227)))*C227</f>
        <v>10500</v>
      </c>
      <c r="I227" s="11">
        <v>0</v>
      </c>
      <c r="J227" s="12">
        <f t="shared" ref="J227" si="328">SUM(H227,I227)</f>
        <v>10500</v>
      </c>
    </row>
    <row r="228" spans="1:10" ht="15.75">
      <c r="A228" s="9">
        <v>43185</v>
      </c>
      <c r="B228" s="10" t="s">
        <v>9</v>
      </c>
      <c r="C228" s="13">
        <v>1000</v>
      </c>
      <c r="D228" s="10" t="s">
        <v>11</v>
      </c>
      <c r="E228" s="11">
        <v>1730</v>
      </c>
      <c r="F228" s="11">
        <v>1745</v>
      </c>
      <c r="G228" s="11">
        <v>0</v>
      </c>
      <c r="H228" s="11">
        <f t="shared" si="292"/>
        <v>15000</v>
      </c>
      <c r="I228" s="11">
        <v>0</v>
      </c>
      <c r="J228" s="12">
        <f t="shared" si="293"/>
        <v>15000</v>
      </c>
    </row>
    <row r="229" spans="1:10" ht="15.75">
      <c r="A229" s="9">
        <v>43185</v>
      </c>
      <c r="B229" s="10" t="s">
        <v>39</v>
      </c>
      <c r="C229" s="13">
        <v>10000</v>
      </c>
      <c r="D229" s="10" t="s">
        <v>11</v>
      </c>
      <c r="E229" s="11">
        <v>59.2</v>
      </c>
      <c r="F229" s="11">
        <v>60</v>
      </c>
      <c r="G229" s="11">
        <v>61</v>
      </c>
      <c r="H229" s="11">
        <f t="shared" ref="H229" si="329">(IF(D229="SELL",E229-F229,IF(D229="BUY",F229-E229)))*C229</f>
        <v>7999.9999999999718</v>
      </c>
      <c r="I229" s="11">
        <f t="shared" ref="I229" si="330">(IF(D229="SELL",IF(G229="",0,F229-G229),IF(D229="BUY",IF(G229="",0,G229-F229))))*C229</f>
        <v>10000</v>
      </c>
      <c r="J229" s="12">
        <f t="shared" ref="J229" si="331">SUM(H229,I229)</f>
        <v>17999.999999999971</v>
      </c>
    </row>
    <row r="230" spans="1:10" ht="15.75">
      <c r="A230" s="9">
        <v>43180</v>
      </c>
      <c r="B230" s="10" t="s">
        <v>37</v>
      </c>
      <c r="C230" s="13">
        <v>2000</v>
      </c>
      <c r="D230" s="10" t="s">
        <v>11</v>
      </c>
      <c r="E230" s="11">
        <v>504</v>
      </c>
      <c r="F230" s="11">
        <v>509</v>
      </c>
      <c r="G230" s="11">
        <v>513</v>
      </c>
      <c r="H230" s="11">
        <f t="shared" si="292"/>
        <v>10000</v>
      </c>
      <c r="I230" s="11">
        <f t="shared" si="304"/>
        <v>8000</v>
      </c>
      <c r="J230" s="12">
        <f t="shared" si="293"/>
        <v>18000</v>
      </c>
    </row>
    <row r="231" spans="1:10" ht="15.75">
      <c r="A231" s="9">
        <v>43180</v>
      </c>
      <c r="B231" s="10" t="s">
        <v>12</v>
      </c>
      <c r="C231" s="13">
        <v>2000</v>
      </c>
      <c r="D231" s="10" t="s">
        <v>11</v>
      </c>
      <c r="E231" s="11">
        <v>793</v>
      </c>
      <c r="F231" s="11">
        <v>800</v>
      </c>
      <c r="G231" s="11">
        <v>807</v>
      </c>
      <c r="H231" s="11">
        <f t="shared" ref="H231" si="332">(IF(D231="SELL",E231-F231,IF(D231="BUY",F231-E231)))*C231</f>
        <v>14000</v>
      </c>
      <c r="I231" s="11">
        <f t="shared" ref="I231" si="333">(IF(D231="SELL",IF(G231="",0,F231-G231),IF(D231="BUY",IF(G231="",0,G231-F231))))*C231</f>
        <v>14000</v>
      </c>
      <c r="J231" s="12">
        <f t="shared" ref="J231" si="334">SUM(H231,I231)</f>
        <v>28000</v>
      </c>
    </row>
    <row r="232" spans="1:10" ht="15.75">
      <c r="A232" s="9">
        <v>43179</v>
      </c>
      <c r="B232" s="10" t="s">
        <v>97</v>
      </c>
      <c r="C232" s="13">
        <v>1500</v>
      </c>
      <c r="D232" s="10" t="s">
        <v>11</v>
      </c>
      <c r="E232" s="11">
        <v>914</v>
      </c>
      <c r="F232" s="11">
        <v>923</v>
      </c>
      <c r="G232" s="11">
        <v>0</v>
      </c>
      <c r="H232" s="11">
        <f t="shared" si="292"/>
        <v>13500</v>
      </c>
      <c r="I232" s="11">
        <v>0</v>
      </c>
      <c r="J232" s="12">
        <f t="shared" si="293"/>
        <v>13500</v>
      </c>
    </row>
    <row r="233" spans="1:10" ht="15.75">
      <c r="A233" s="9">
        <v>43178</v>
      </c>
      <c r="B233" s="10" t="s">
        <v>12</v>
      </c>
      <c r="C233" s="13">
        <v>1000</v>
      </c>
      <c r="D233" s="10" t="s">
        <v>10</v>
      </c>
      <c r="E233" s="11">
        <v>778</v>
      </c>
      <c r="F233" s="11">
        <v>778</v>
      </c>
      <c r="G233" s="11">
        <v>0</v>
      </c>
      <c r="H233" s="11">
        <f t="shared" ref="H233" si="335">(IF(D233="SELL",E233-F233,IF(D233="BUY",F233-E233)))*C233</f>
        <v>0</v>
      </c>
      <c r="I233" s="11">
        <v>0</v>
      </c>
      <c r="J233" s="12">
        <f t="shared" ref="J233" si="336">SUM(H233,I233)</f>
        <v>0</v>
      </c>
    </row>
    <row r="234" spans="1:10" ht="15.75">
      <c r="A234" s="9">
        <v>43178</v>
      </c>
      <c r="B234" s="10" t="s">
        <v>38</v>
      </c>
      <c r="C234" s="13">
        <v>1000</v>
      </c>
      <c r="D234" s="10" t="s">
        <v>10</v>
      </c>
      <c r="E234" s="11">
        <v>4003</v>
      </c>
      <c r="F234" s="11">
        <v>3963</v>
      </c>
      <c r="G234" s="11">
        <v>0</v>
      </c>
      <c r="H234" s="11">
        <f t="shared" si="292"/>
        <v>40000</v>
      </c>
      <c r="I234" s="11">
        <v>0</v>
      </c>
      <c r="J234" s="12">
        <f t="shared" si="293"/>
        <v>40000</v>
      </c>
    </row>
    <row r="235" spans="1:10" ht="15.75">
      <c r="A235" s="9">
        <v>43178</v>
      </c>
      <c r="B235" s="10" t="s">
        <v>98</v>
      </c>
      <c r="C235" s="13">
        <v>10000</v>
      </c>
      <c r="D235" s="10" t="s">
        <v>10</v>
      </c>
      <c r="E235" s="11">
        <v>131</v>
      </c>
      <c r="F235" s="11">
        <v>130</v>
      </c>
      <c r="G235" s="11">
        <v>128</v>
      </c>
      <c r="H235" s="11">
        <f t="shared" ref="H235" si="337">(IF(D235="SELL",E235-F235,IF(D235="BUY",F235-E235)))*C235</f>
        <v>10000</v>
      </c>
      <c r="I235" s="11">
        <v>0</v>
      </c>
      <c r="J235" s="12">
        <f t="shared" ref="J235" si="338">SUM(H235,I235)</f>
        <v>10000</v>
      </c>
    </row>
    <row r="236" spans="1:10" ht="15.75">
      <c r="A236" s="9">
        <v>43178</v>
      </c>
      <c r="B236" s="10" t="s">
        <v>97</v>
      </c>
      <c r="C236" s="13">
        <v>1000</v>
      </c>
      <c r="D236" s="10" t="s">
        <v>10</v>
      </c>
      <c r="E236" s="11">
        <v>887</v>
      </c>
      <c r="F236" s="11">
        <v>882</v>
      </c>
      <c r="G236" s="11">
        <v>0</v>
      </c>
      <c r="H236" s="11">
        <f t="shared" si="292"/>
        <v>5000</v>
      </c>
      <c r="I236" s="11">
        <v>0</v>
      </c>
      <c r="J236" s="12">
        <f t="shared" si="293"/>
        <v>5000</v>
      </c>
    </row>
    <row r="237" spans="1:10" ht="15.75">
      <c r="A237" s="9">
        <v>43175</v>
      </c>
      <c r="B237" s="10" t="s">
        <v>97</v>
      </c>
      <c r="C237" s="13">
        <v>1000</v>
      </c>
      <c r="D237" s="10" t="s">
        <v>10</v>
      </c>
      <c r="E237" s="11">
        <v>939</v>
      </c>
      <c r="F237" s="11">
        <v>930</v>
      </c>
      <c r="G237" s="11">
        <v>0</v>
      </c>
      <c r="H237" s="11">
        <f t="shared" ref="H237" si="339">(IF(D237="SELL",E237-F237,IF(D237="BUY",F237-E237)))*C237</f>
        <v>9000</v>
      </c>
      <c r="I237" s="11">
        <v>0</v>
      </c>
      <c r="J237" s="12">
        <f t="shared" ref="J237" si="340">SUM(H237,I237)</f>
        <v>9000</v>
      </c>
    </row>
    <row r="238" spans="1:10" ht="15.75">
      <c r="A238" s="9">
        <v>43175</v>
      </c>
      <c r="B238" s="10" t="s">
        <v>96</v>
      </c>
      <c r="C238" s="13">
        <v>1000</v>
      </c>
      <c r="D238" s="10" t="s">
        <v>10</v>
      </c>
      <c r="E238" s="11">
        <v>665</v>
      </c>
      <c r="F238" s="11">
        <v>660</v>
      </c>
      <c r="G238" s="11">
        <v>654</v>
      </c>
      <c r="H238" s="11">
        <f t="shared" si="292"/>
        <v>5000</v>
      </c>
      <c r="I238" s="11">
        <f t="shared" si="304"/>
        <v>6000</v>
      </c>
      <c r="J238" s="12">
        <f t="shared" si="293"/>
        <v>11000</v>
      </c>
    </row>
    <row r="239" spans="1:10" ht="15.75">
      <c r="A239" s="9">
        <v>43174</v>
      </c>
      <c r="B239" s="10" t="s">
        <v>25</v>
      </c>
      <c r="C239" s="13">
        <v>5000</v>
      </c>
      <c r="D239" s="10" t="s">
        <v>11</v>
      </c>
      <c r="E239" s="11">
        <v>152.80000000000001</v>
      </c>
      <c r="F239" s="11">
        <v>155.30000000000001</v>
      </c>
      <c r="G239" s="11">
        <v>157.80000000000001</v>
      </c>
      <c r="H239" s="11">
        <f t="shared" ref="H239" si="341">(IF(D239="SELL",E239-F239,IF(D239="BUY",F239-E239)))*C239</f>
        <v>12500</v>
      </c>
      <c r="I239" s="11">
        <f t="shared" ref="I239" si="342">(IF(D239="SELL",IF(G239="",0,F239-G239),IF(D239="BUY",IF(G239="",0,G239-F239))))*C239</f>
        <v>12500</v>
      </c>
      <c r="J239" s="12">
        <f t="shared" ref="J239" si="343">SUM(H239,I239)</f>
        <v>25000</v>
      </c>
    </row>
    <row r="240" spans="1:10" ht="15.75">
      <c r="A240" s="9">
        <v>43173</v>
      </c>
      <c r="B240" s="10" t="s">
        <v>47</v>
      </c>
      <c r="C240" s="13">
        <v>1000</v>
      </c>
      <c r="D240" s="10" t="s">
        <v>11</v>
      </c>
      <c r="E240" s="11">
        <v>790</v>
      </c>
      <c r="F240" s="11">
        <v>790</v>
      </c>
      <c r="G240" s="11">
        <v>0</v>
      </c>
      <c r="H240" s="11">
        <f t="shared" si="292"/>
        <v>0</v>
      </c>
      <c r="I240" s="11">
        <v>0</v>
      </c>
      <c r="J240" s="12">
        <f t="shared" si="293"/>
        <v>0</v>
      </c>
    </row>
    <row r="241" spans="1:10" ht="15.75">
      <c r="A241" s="9">
        <v>43172</v>
      </c>
      <c r="B241" s="10" t="s">
        <v>95</v>
      </c>
      <c r="C241" s="13">
        <v>1000</v>
      </c>
      <c r="D241" s="10" t="s">
        <v>11</v>
      </c>
      <c r="E241" s="11">
        <v>856</v>
      </c>
      <c r="F241" s="11">
        <v>864</v>
      </c>
      <c r="G241" s="11">
        <v>0</v>
      </c>
      <c r="H241" s="11">
        <f t="shared" ref="H241" si="344">(IF(D241="SELL",E241-F241,IF(D241="BUY",F241-E241)))*C241</f>
        <v>8000</v>
      </c>
      <c r="I241" s="11">
        <v>0</v>
      </c>
      <c r="J241" s="12">
        <f t="shared" ref="J241" si="345">SUM(H241,I241)</f>
        <v>8000</v>
      </c>
    </row>
    <row r="242" spans="1:10" ht="15.75">
      <c r="A242" s="9">
        <v>43171</v>
      </c>
      <c r="B242" s="10" t="s">
        <v>94</v>
      </c>
      <c r="C242" s="13">
        <v>1000</v>
      </c>
      <c r="D242" s="10" t="s">
        <v>11</v>
      </c>
      <c r="E242" s="11">
        <v>1045</v>
      </c>
      <c r="F242" s="11">
        <v>1034</v>
      </c>
      <c r="G242" s="11">
        <v>515</v>
      </c>
      <c r="H242" s="11">
        <f t="shared" si="292"/>
        <v>-11000</v>
      </c>
      <c r="I242" s="11">
        <v>0</v>
      </c>
      <c r="J242" s="12">
        <f t="shared" si="293"/>
        <v>-11000</v>
      </c>
    </row>
    <row r="243" spans="1:10" ht="15.75">
      <c r="A243" s="9">
        <v>43168</v>
      </c>
      <c r="B243" s="10" t="s">
        <v>93</v>
      </c>
      <c r="C243" s="13">
        <v>10000</v>
      </c>
      <c r="D243" s="10" t="s">
        <v>10</v>
      </c>
      <c r="E243" s="11">
        <v>63.5</v>
      </c>
      <c r="F243" s="11">
        <v>62.5</v>
      </c>
      <c r="G243" s="11">
        <v>0</v>
      </c>
      <c r="H243" s="11">
        <f t="shared" si="292"/>
        <v>10000</v>
      </c>
      <c r="I243" s="11">
        <v>0</v>
      </c>
      <c r="J243" s="12">
        <f t="shared" si="293"/>
        <v>10000</v>
      </c>
    </row>
    <row r="244" spans="1:10" ht="15.75">
      <c r="A244" s="9">
        <v>43168</v>
      </c>
      <c r="B244" s="10" t="s">
        <v>82</v>
      </c>
      <c r="C244" s="13">
        <v>2000</v>
      </c>
      <c r="D244" s="10" t="s">
        <v>11</v>
      </c>
      <c r="E244" s="11">
        <v>505</v>
      </c>
      <c r="F244" s="11">
        <v>510</v>
      </c>
      <c r="G244" s="11">
        <v>515</v>
      </c>
      <c r="H244" s="11">
        <f t="shared" ref="H244" si="346">(IF(D244="SELL",E244-F244,IF(D244="BUY",F244-E244)))*C244</f>
        <v>10000</v>
      </c>
      <c r="I244" s="11">
        <f t="shared" ref="I244" si="347">(IF(D244="SELL",IF(G244="",0,F244-G244),IF(D244="BUY",IF(G244="",0,G244-F244))))*C244</f>
        <v>10000</v>
      </c>
      <c r="J244" s="12">
        <f t="shared" ref="J244" si="348">SUM(H244,I244)</f>
        <v>20000</v>
      </c>
    </row>
    <row r="245" spans="1:10" ht="15.75">
      <c r="A245" s="9">
        <v>43166</v>
      </c>
      <c r="B245" s="10" t="s">
        <v>13</v>
      </c>
      <c r="C245" s="13">
        <v>1000</v>
      </c>
      <c r="D245" s="10" t="s">
        <v>11</v>
      </c>
      <c r="E245" s="11">
        <v>950</v>
      </c>
      <c r="F245" s="11">
        <v>950</v>
      </c>
      <c r="G245" s="11">
        <v>0</v>
      </c>
      <c r="H245" s="11">
        <f t="shared" si="292"/>
        <v>0</v>
      </c>
      <c r="I245" s="11">
        <v>0</v>
      </c>
      <c r="J245" s="12">
        <f t="shared" si="293"/>
        <v>0</v>
      </c>
    </row>
    <row r="246" spans="1:10" ht="15.75">
      <c r="A246" s="9">
        <v>43165</v>
      </c>
      <c r="B246" s="10" t="s">
        <v>92</v>
      </c>
      <c r="C246" s="13">
        <v>1000</v>
      </c>
      <c r="D246" s="10" t="s">
        <v>11</v>
      </c>
      <c r="E246" s="11">
        <v>804</v>
      </c>
      <c r="F246" s="11">
        <v>812</v>
      </c>
      <c r="G246" s="11">
        <v>0</v>
      </c>
      <c r="H246" s="11">
        <f t="shared" ref="H246" si="349">(IF(D246="SELL",E246-F246,IF(D246="BUY",F246-E246)))*C246</f>
        <v>8000</v>
      </c>
      <c r="I246" s="11">
        <v>0</v>
      </c>
      <c r="J246" s="12">
        <f t="shared" ref="J246" si="350">SUM(H246,I246)</f>
        <v>8000</v>
      </c>
    </row>
    <row r="247" spans="1:10" ht="15.75">
      <c r="A247" s="9">
        <v>43164</v>
      </c>
      <c r="B247" s="10" t="s">
        <v>35</v>
      </c>
      <c r="C247" s="13">
        <v>10000</v>
      </c>
      <c r="D247" s="10" t="s">
        <v>10</v>
      </c>
      <c r="E247" s="11">
        <v>108</v>
      </c>
      <c r="F247" s="11">
        <v>106</v>
      </c>
      <c r="G247" s="11">
        <v>0</v>
      </c>
      <c r="H247" s="11">
        <f t="shared" si="292"/>
        <v>20000</v>
      </c>
      <c r="I247" s="11">
        <v>0</v>
      </c>
      <c r="J247" s="12">
        <f t="shared" si="293"/>
        <v>20000</v>
      </c>
    </row>
    <row r="248" spans="1:10" ht="15.75">
      <c r="A248" s="9">
        <v>43160</v>
      </c>
      <c r="B248" s="10" t="s">
        <v>29</v>
      </c>
      <c r="C248" s="13">
        <v>5000</v>
      </c>
      <c r="D248" s="10" t="s">
        <v>11</v>
      </c>
      <c r="E248" s="11">
        <v>204</v>
      </c>
      <c r="F248" s="11">
        <v>207</v>
      </c>
      <c r="G248" s="11">
        <v>0</v>
      </c>
      <c r="H248" s="11">
        <f t="shared" ref="H248" si="351">(IF(D248="SELL",E248-F248,IF(D248="BUY",F248-E248)))*C248</f>
        <v>15000</v>
      </c>
      <c r="I248" s="11">
        <v>0</v>
      </c>
      <c r="J248" s="12">
        <f t="shared" ref="J248" si="352">SUM(H248,I248)</f>
        <v>15000</v>
      </c>
    </row>
    <row r="249" spans="1:10" ht="15.75">
      <c r="A249" s="9">
        <v>43160</v>
      </c>
      <c r="B249" s="10" t="s">
        <v>26</v>
      </c>
      <c r="C249" s="13">
        <v>1000</v>
      </c>
      <c r="D249" s="10" t="s">
        <v>11</v>
      </c>
      <c r="E249" s="11">
        <v>4400</v>
      </c>
      <c r="F249" s="11">
        <v>4460</v>
      </c>
      <c r="G249" s="11">
        <v>4520</v>
      </c>
      <c r="H249" s="11">
        <f t="shared" si="292"/>
        <v>60000</v>
      </c>
      <c r="I249" s="11">
        <f t="shared" si="304"/>
        <v>60000</v>
      </c>
      <c r="J249" s="12">
        <f t="shared" si="293"/>
        <v>120000</v>
      </c>
    </row>
    <row r="250" spans="1:10" ht="15.75">
      <c r="A250" s="9">
        <v>43158</v>
      </c>
      <c r="B250" s="10" t="s">
        <v>32</v>
      </c>
      <c r="C250" s="13">
        <v>10000</v>
      </c>
      <c r="D250" s="10" t="s">
        <v>10</v>
      </c>
      <c r="E250" s="11">
        <v>100.8</v>
      </c>
      <c r="F250" s="11">
        <v>98.8</v>
      </c>
      <c r="G250" s="11">
        <v>96.8</v>
      </c>
      <c r="H250" s="11">
        <f t="shared" ref="H250:H251" si="353">(IF(D250="SELL",E250-F250,IF(D250="BUY",F250-E250)))*C250</f>
        <v>20000</v>
      </c>
      <c r="I250" s="11">
        <f t="shared" ref="I250" si="354">(IF(D250="SELL",IF(G250="",0,F250-G250),IF(D250="BUY",IF(G250="",0,G250-F250))))*C250</f>
        <v>20000</v>
      </c>
      <c r="J250" s="12">
        <f t="shared" ref="J250:J251" si="355">SUM(H250,I250)</f>
        <v>40000</v>
      </c>
    </row>
    <row r="251" spans="1:10" ht="15.75">
      <c r="A251" s="9">
        <v>43157</v>
      </c>
      <c r="B251" s="10" t="s">
        <v>14</v>
      </c>
      <c r="C251" s="13">
        <v>1500</v>
      </c>
      <c r="D251" s="10" t="s">
        <v>11</v>
      </c>
      <c r="E251" s="11">
        <v>643</v>
      </c>
      <c r="F251" s="11">
        <v>636</v>
      </c>
      <c r="G251" s="11">
        <v>0</v>
      </c>
      <c r="H251" s="11">
        <f t="shared" si="353"/>
        <v>-10500</v>
      </c>
      <c r="I251" s="11">
        <v>0</v>
      </c>
      <c r="J251" s="12">
        <f t="shared" si="355"/>
        <v>-10500</v>
      </c>
    </row>
    <row r="252" spans="1:10" ht="15.75">
      <c r="A252" s="9">
        <v>43157</v>
      </c>
      <c r="B252" s="10" t="s">
        <v>15</v>
      </c>
      <c r="C252" s="13">
        <v>1000</v>
      </c>
      <c r="D252" s="10" t="s">
        <v>11</v>
      </c>
      <c r="E252" s="11">
        <v>710</v>
      </c>
      <c r="F252" s="11">
        <v>710</v>
      </c>
      <c r="G252" s="11">
        <v>0</v>
      </c>
      <c r="H252" s="11">
        <f t="shared" si="292"/>
        <v>0</v>
      </c>
      <c r="I252" s="11">
        <v>0</v>
      </c>
      <c r="J252" s="12">
        <f t="shared" si="293"/>
        <v>0</v>
      </c>
    </row>
    <row r="253" spans="1:10" ht="15.75">
      <c r="A253" s="9">
        <v>43157</v>
      </c>
      <c r="B253" s="10" t="s">
        <v>34</v>
      </c>
      <c r="C253" s="13">
        <v>10000</v>
      </c>
      <c r="D253" s="10" t="s">
        <v>11</v>
      </c>
      <c r="E253" s="11">
        <v>164.25</v>
      </c>
      <c r="F253" s="11">
        <v>166.25</v>
      </c>
      <c r="G253" s="11">
        <v>530</v>
      </c>
      <c r="H253" s="11">
        <f t="shared" ref="H253" si="356">(IF(D253="SELL",E253-F253,IF(D253="BUY",F253-E253)))*C253</f>
        <v>20000</v>
      </c>
      <c r="I253" s="11">
        <v>0</v>
      </c>
      <c r="J253" s="12">
        <f t="shared" ref="J253" si="357">SUM(H253,I253)</f>
        <v>20000</v>
      </c>
    </row>
    <row r="254" spans="1:10" ht="15.75">
      <c r="A254" s="9">
        <v>43157</v>
      </c>
      <c r="B254" s="10" t="s">
        <v>37</v>
      </c>
      <c r="C254" s="13">
        <v>1500</v>
      </c>
      <c r="D254" s="10" t="s">
        <v>11</v>
      </c>
      <c r="E254" s="11">
        <v>520</v>
      </c>
      <c r="F254" s="11">
        <v>525</v>
      </c>
      <c r="G254" s="11">
        <v>530</v>
      </c>
      <c r="H254" s="11">
        <f t="shared" si="292"/>
        <v>7500</v>
      </c>
      <c r="I254" s="11">
        <f t="shared" si="304"/>
        <v>7500</v>
      </c>
      <c r="J254" s="12">
        <f t="shared" si="293"/>
        <v>15000</v>
      </c>
    </row>
    <row r="255" spans="1:10" ht="15.75">
      <c r="A255" s="9">
        <v>43154</v>
      </c>
      <c r="B255" s="10" t="s">
        <v>91</v>
      </c>
      <c r="C255" s="13">
        <v>1000</v>
      </c>
      <c r="D255" s="10" t="s">
        <v>11</v>
      </c>
      <c r="E255" s="11">
        <v>609</v>
      </c>
      <c r="F255" s="11">
        <v>602</v>
      </c>
      <c r="G255" s="11">
        <v>0</v>
      </c>
      <c r="H255" s="11">
        <f t="shared" ref="H255" si="358">(IF(D255="SELL",E255-F255,IF(D255="BUY",F255-E255)))*C255</f>
        <v>-7000</v>
      </c>
      <c r="I255" s="11">
        <v>0</v>
      </c>
      <c r="J255" s="12">
        <f t="shared" ref="J255" si="359">SUM(H255,I255)</f>
        <v>-7000</v>
      </c>
    </row>
    <row r="256" spans="1:10" ht="15.75">
      <c r="A256" s="9">
        <v>43154</v>
      </c>
      <c r="B256" s="10" t="s">
        <v>31</v>
      </c>
      <c r="C256" s="13">
        <v>2000</v>
      </c>
      <c r="D256" s="10" t="s">
        <v>11</v>
      </c>
      <c r="E256" s="11">
        <v>685</v>
      </c>
      <c r="F256" s="11">
        <v>679</v>
      </c>
      <c r="G256" s="11">
        <v>0</v>
      </c>
      <c r="H256" s="11">
        <f t="shared" si="292"/>
        <v>-12000</v>
      </c>
      <c r="I256" s="11">
        <v>0</v>
      </c>
      <c r="J256" s="12">
        <f t="shared" si="293"/>
        <v>-12000</v>
      </c>
    </row>
    <row r="257" spans="1:10" ht="15.75">
      <c r="A257" s="9">
        <v>43153</v>
      </c>
      <c r="B257" s="10" t="s">
        <v>14</v>
      </c>
      <c r="C257" s="13">
        <v>1500</v>
      </c>
      <c r="D257" s="10" t="s">
        <v>11</v>
      </c>
      <c r="E257" s="11">
        <v>615</v>
      </c>
      <c r="F257" s="11">
        <v>620</v>
      </c>
      <c r="G257" s="11">
        <v>626</v>
      </c>
      <c r="H257" s="11">
        <f t="shared" ref="H257" si="360">(IF(D257="SELL",E257-F257,IF(D257="BUY",F257-E257)))*C257</f>
        <v>7500</v>
      </c>
      <c r="I257" s="11">
        <f t="shared" ref="I257" si="361">(IF(D257="SELL",IF(G257="",0,F257-G257),IF(D257="BUY",IF(G257="",0,G257-F257))))*C257</f>
        <v>9000</v>
      </c>
      <c r="J257" s="12">
        <f t="shared" ref="J257" si="362">SUM(H257,I257)</f>
        <v>16500</v>
      </c>
    </row>
    <row r="258" spans="1:10" ht="15.75">
      <c r="A258" s="9">
        <v>43152</v>
      </c>
      <c r="B258" s="10" t="s">
        <v>12</v>
      </c>
      <c r="C258" s="13">
        <v>1000</v>
      </c>
      <c r="D258" s="10" t="s">
        <v>11</v>
      </c>
      <c r="E258" s="11">
        <v>719</v>
      </c>
      <c r="F258" s="11">
        <v>725</v>
      </c>
      <c r="G258" s="11">
        <v>732</v>
      </c>
      <c r="H258" s="11">
        <f t="shared" ref="H258" si="363">(IF(D258="SELL",E258-F258,IF(D258="BUY",F258-E258)))*C258</f>
        <v>6000</v>
      </c>
      <c r="I258" s="11">
        <v>0</v>
      </c>
      <c r="J258" s="12">
        <f t="shared" ref="J258" si="364">SUM(H258,I258)</f>
        <v>6000</v>
      </c>
    </row>
    <row r="259" spans="1:10" ht="15.75">
      <c r="A259" s="9">
        <v>43152</v>
      </c>
      <c r="B259" s="10" t="s">
        <v>24</v>
      </c>
      <c r="C259" s="13">
        <v>1000</v>
      </c>
      <c r="D259" s="10" t="s">
        <v>11</v>
      </c>
      <c r="E259" s="11">
        <v>781</v>
      </c>
      <c r="F259" s="11">
        <v>788</v>
      </c>
      <c r="G259" s="11">
        <v>795</v>
      </c>
      <c r="H259" s="11">
        <f t="shared" si="292"/>
        <v>7000</v>
      </c>
      <c r="I259" s="11">
        <f t="shared" si="304"/>
        <v>7000</v>
      </c>
      <c r="J259" s="12">
        <f t="shared" si="293"/>
        <v>14000</v>
      </c>
    </row>
    <row r="260" spans="1:10" ht="15.75">
      <c r="A260" s="9">
        <v>43151</v>
      </c>
      <c r="B260" s="10" t="s">
        <v>44</v>
      </c>
      <c r="C260" s="13">
        <v>1000</v>
      </c>
      <c r="D260" s="10" t="s">
        <v>11</v>
      </c>
      <c r="E260" s="11">
        <v>780</v>
      </c>
      <c r="F260" s="11">
        <v>780</v>
      </c>
      <c r="G260" s="11"/>
      <c r="H260" s="11">
        <f t="shared" ref="H260" si="365">(IF(D260="SELL",E260-F260,IF(D260="BUY",F260-E260)))*C260</f>
        <v>0</v>
      </c>
      <c r="I260" s="11">
        <f t="shared" ref="I260" si="366">(IF(D260="SELL",IF(G260="",0,F260-G260),IF(D260="BUY",IF(G260="",0,G260-F260))))*C260</f>
        <v>0</v>
      </c>
      <c r="J260" s="12">
        <f t="shared" ref="J260" si="367">SUM(H260,I260)</f>
        <v>0</v>
      </c>
    </row>
    <row r="261" spans="1:10" ht="15.75">
      <c r="A261" s="9">
        <v>43151</v>
      </c>
      <c r="B261" s="10" t="s">
        <v>90</v>
      </c>
      <c r="C261" s="13">
        <v>1000</v>
      </c>
      <c r="D261" s="10" t="s">
        <v>11</v>
      </c>
      <c r="E261" s="11">
        <v>1055</v>
      </c>
      <c r="F261" s="11">
        <v>1044</v>
      </c>
      <c r="G261" s="11"/>
      <c r="H261" s="11">
        <f t="shared" si="292"/>
        <v>-11000</v>
      </c>
      <c r="I261" s="11">
        <f t="shared" si="304"/>
        <v>0</v>
      </c>
      <c r="J261" s="12">
        <f t="shared" si="293"/>
        <v>-11000</v>
      </c>
    </row>
    <row r="262" spans="1:10" ht="15.75">
      <c r="A262" s="9">
        <v>43150</v>
      </c>
      <c r="B262" s="10" t="s">
        <v>12</v>
      </c>
      <c r="C262" s="13">
        <v>1000</v>
      </c>
      <c r="D262" s="10" t="s">
        <v>10</v>
      </c>
      <c r="E262" s="11">
        <v>690</v>
      </c>
      <c r="F262" s="11">
        <v>685</v>
      </c>
      <c r="G262" s="11"/>
      <c r="H262" s="11">
        <f t="shared" ref="H262" si="368">(IF(D262="SELL",E262-F262,IF(D262="BUY",F262-E262)))*C262</f>
        <v>5000</v>
      </c>
      <c r="I262" s="11">
        <f t="shared" ref="I262" si="369">(IF(D262="SELL",IF(G262="",0,F262-G262),IF(D262="BUY",IF(G262="",0,G262-F262))))*C262</f>
        <v>0</v>
      </c>
      <c r="J262" s="12">
        <f t="shared" ref="J262" si="370">SUM(H262,I262)</f>
        <v>5000</v>
      </c>
    </row>
    <row r="263" spans="1:10" ht="15.75">
      <c r="A263" s="9">
        <v>43150</v>
      </c>
      <c r="B263" s="10" t="s">
        <v>89</v>
      </c>
      <c r="C263" s="13">
        <v>2000</v>
      </c>
      <c r="D263" s="10" t="s">
        <v>11</v>
      </c>
      <c r="E263" s="11">
        <v>727</v>
      </c>
      <c r="F263" s="11">
        <v>719</v>
      </c>
      <c r="G263" s="11"/>
      <c r="H263" s="11">
        <f t="shared" si="292"/>
        <v>-16000</v>
      </c>
      <c r="I263" s="11">
        <f t="shared" si="304"/>
        <v>0</v>
      </c>
      <c r="J263" s="12">
        <f t="shared" si="293"/>
        <v>-16000</v>
      </c>
    </row>
    <row r="264" spans="1:10" ht="15.75">
      <c r="A264" s="9">
        <v>43147</v>
      </c>
      <c r="B264" s="10" t="s">
        <v>31</v>
      </c>
      <c r="C264" s="13">
        <v>2000</v>
      </c>
      <c r="D264" s="10" t="s">
        <v>11</v>
      </c>
      <c r="E264" s="11">
        <v>620</v>
      </c>
      <c r="F264" s="11">
        <v>620</v>
      </c>
      <c r="G264" s="11"/>
      <c r="H264" s="11">
        <f t="shared" ref="H264" si="371">(IF(D264="SELL",E264-F264,IF(D264="BUY",F264-E264)))*C264</f>
        <v>0</v>
      </c>
      <c r="I264" s="11">
        <f t="shared" ref="I264" si="372">(IF(D264="SELL",IF(G264="",0,F264-G264),IF(D264="BUY",IF(G264="",0,G264-F264))))*C264</f>
        <v>0</v>
      </c>
      <c r="J264" s="12">
        <f t="shared" ref="J264" si="373">SUM(H264,I264)</f>
        <v>0</v>
      </c>
    </row>
    <row r="265" spans="1:10" ht="15.75">
      <c r="A265" s="9">
        <v>43147</v>
      </c>
      <c r="B265" s="10" t="s">
        <v>27</v>
      </c>
      <c r="C265" s="13">
        <v>2000</v>
      </c>
      <c r="D265" s="10" t="s">
        <v>10</v>
      </c>
      <c r="E265" s="11">
        <v>935</v>
      </c>
      <c r="F265" s="11">
        <v>926</v>
      </c>
      <c r="G265" s="11"/>
      <c r="H265" s="11">
        <f t="shared" si="292"/>
        <v>18000</v>
      </c>
      <c r="I265" s="11">
        <f t="shared" si="304"/>
        <v>0</v>
      </c>
      <c r="J265" s="12">
        <f t="shared" si="293"/>
        <v>18000</v>
      </c>
    </row>
    <row r="266" spans="1:10" ht="15.75">
      <c r="A266" s="9">
        <v>43146</v>
      </c>
      <c r="B266" s="10" t="s">
        <v>88</v>
      </c>
      <c r="C266" s="13">
        <f t="shared" ref="C266" si="374">200000/E266</f>
        <v>276.24309392265195</v>
      </c>
      <c r="D266" s="10" t="s">
        <v>11</v>
      </c>
      <c r="E266" s="11">
        <v>724</v>
      </c>
      <c r="F266" s="11">
        <v>724</v>
      </c>
      <c r="G266" s="11"/>
      <c r="H266" s="11">
        <f t="shared" ref="H266" si="375">(IF(D266="SELL",E266-F266,IF(D266="BUY",F266-E266)))*C266</f>
        <v>0</v>
      </c>
      <c r="I266" s="11">
        <f t="shared" ref="I266" si="376">(IF(D266="SELL",IF(G266="",0,F266-G266),IF(D266="BUY",IF(G266="",0,G266-F266))))*C266</f>
        <v>0</v>
      </c>
      <c r="J266" s="12">
        <f t="shared" ref="J266" si="377">SUM(H266,I266)</f>
        <v>0</v>
      </c>
    </row>
    <row r="267" spans="1:10" ht="15" customHeight="1">
      <c r="H267" s="17" t="s">
        <v>30</v>
      </c>
      <c r="I267" s="18"/>
      <c r="J267" s="15">
        <f>SUM(J200:J266)</f>
        <v>906500</v>
      </c>
    </row>
    <row r="268" spans="1:10" ht="15" customHeight="1">
      <c r="H268" s="19"/>
      <c r="I268" s="20"/>
      <c r="J268" s="16"/>
    </row>
  </sheetData>
  <mergeCells count="12">
    <mergeCell ref="A5:A7"/>
    <mergeCell ref="B5:B7"/>
    <mergeCell ref="C5:C7"/>
    <mergeCell ref="D5:D7"/>
    <mergeCell ref="E5:E7"/>
    <mergeCell ref="J267:J268"/>
    <mergeCell ref="H267:I268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2019-03-08T23:45:32Z</dcterms:modified>
</cp:coreProperties>
</file>