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5600" windowHeight="7665"/>
  </bookViews>
  <sheets>
    <sheet name="FUTURE SIGNATURE" sheetId="1" r:id="rId1"/>
  </sheets>
  <calcPr calcId="124519"/>
</workbook>
</file>

<file path=xl/calcChain.xml><?xml version="1.0" encoding="utf-8"?>
<calcChain xmlns="http://schemas.openxmlformats.org/spreadsheetml/2006/main">
  <c r="I9" i="1"/>
  <c r="K9" s="1"/>
  <c r="I10" l="1"/>
  <c r="K10" s="1"/>
  <c r="I11" l="1"/>
  <c r="J12"/>
  <c r="I12"/>
  <c r="K11" l="1"/>
  <c r="K12"/>
  <c r="J13" l="1"/>
  <c r="I13"/>
  <c r="K13" l="1"/>
  <c r="J14" l="1"/>
  <c r="I14"/>
  <c r="K14" l="1"/>
  <c r="I15"/>
  <c r="K15" s="1"/>
  <c r="I16" l="1"/>
  <c r="K16" s="1"/>
  <c r="I17"/>
  <c r="K17" s="1"/>
  <c r="I18" l="1"/>
  <c r="K18" l="1"/>
  <c r="J19" l="1"/>
  <c r="I19"/>
  <c r="K19" l="1"/>
  <c r="J20" l="1"/>
  <c r="I20"/>
  <c r="K20" l="1"/>
  <c r="J21" l="1"/>
  <c r="I21"/>
  <c r="K21" l="1"/>
  <c r="I22"/>
  <c r="K22" l="1"/>
  <c r="I23" l="1"/>
  <c r="K23" s="1"/>
  <c r="I24" l="1"/>
  <c r="K24" s="1"/>
  <c r="J25"/>
  <c r="I25"/>
  <c r="K25" l="1"/>
  <c r="J26" l="1"/>
  <c r="I26"/>
  <c r="K26" l="1"/>
  <c r="J27" l="1"/>
  <c r="I27"/>
  <c r="K27" l="1"/>
  <c r="I28"/>
  <c r="K28" l="1"/>
  <c r="J29" l="1"/>
  <c r="I29"/>
  <c r="K29" l="1"/>
  <c r="I30"/>
  <c r="I31"/>
  <c r="J32" l="1"/>
  <c r="I32"/>
  <c r="K32" l="1"/>
  <c r="I33"/>
  <c r="K33" s="1"/>
  <c r="I34" l="1"/>
  <c r="K34" s="1"/>
  <c r="J35" l="1"/>
  <c r="I35"/>
  <c r="J36"/>
  <c r="I36"/>
  <c r="K36" l="1"/>
  <c r="K35"/>
  <c r="I37" l="1"/>
  <c r="K37" l="1"/>
  <c r="I38" l="1"/>
  <c r="J39" l="1"/>
  <c r="I39"/>
  <c r="K39" l="1"/>
  <c r="I40"/>
  <c r="K40" s="1"/>
  <c r="I41"/>
  <c r="K41" s="1"/>
  <c r="I42" l="1"/>
  <c r="K42" s="1"/>
  <c r="I43" l="1"/>
  <c r="K43" s="1"/>
  <c r="I44" l="1"/>
  <c r="K44" s="1"/>
  <c r="I45" l="1"/>
  <c r="K45" s="1"/>
  <c r="I46" l="1"/>
  <c r="K46" l="1"/>
  <c r="J47" l="1"/>
  <c r="I47"/>
  <c r="K47" l="1"/>
  <c r="J48"/>
  <c r="I48"/>
  <c r="K48" l="1"/>
  <c r="J49" l="1"/>
  <c r="I49"/>
  <c r="K49" l="1"/>
  <c r="I50"/>
  <c r="K50" s="1"/>
  <c r="I51" l="1"/>
  <c r="K51" s="1"/>
  <c r="J52" l="1"/>
  <c r="I52"/>
  <c r="K52" l="1"/>
  <c r="H53"/>
  <c r="J53" s="1"/>
  <c r="I54" l="1"/>
  <c r="K54" s="1"/>
  <c r="I55" l="1"/>
  <c r="K55" s="1"/>
  <c r="J56" l="1"/>
  <c r="I56"/>
  <c r="K56" l="1"/>
  <c r="I57"/>
  <c r="K57" s="1"/>
  <c r="I58" l="1"/>
  <c r="K58" s="1"/>
  <c r="J59" l="1"/>
  <c r="I59"/>
  <c r="K59" l="1"/>
  <c r="I60"/>
  <c r="K60" s="1"/>
  <c r="I61" l="1"/>
  <c r="K61" l="1"/>
  <c r="J62" l="1"/>
  <c r="I62"/>
  <c r="K62" l="1"/>
  <c r="J63" l="1"/>
  <c r="I63"/>
  <c r="K63" l="1"/>
  <c r="I64"/>
  <c r="K64" s="1"/>
  <c r="I65" l="1"/>
  <c r="K65" s="1"/>
  <c r="I66" l="1"/>
  <c r="K66" s="1"/>
  <c r="I67"/>
  <c r="K67" s="1"/>
  <c r="I68" l="1"/>
  <c r="K68" s="1"/>
  <c r="I69" l="1"/>
  <c r="K69" s="1"/>
  <c r="I70" l="1"/>
  <c r="K70" s="1"/>
  <c r="J71" l="1"/>
  <c r="I71"/>
  <c r="K71" l="1"/>
  <c r="I72" l="1"/>
  <c r="J73" l="1"/>
  <c r="I73"/>
  <c r="K73" l="1"/>
  <c r="I74"/>
  <c r="K74" s="1"/>
  <c r="I75"/>
  <c r="K75" s="1"/>
  <c r="I76" l="1"/>
  <c r="K76" s="1"/>
  <c r="J77" l="1"/>
  <c r="I77"/>
  <c r="K77" l="1"/>
  <c r="I78"/>
  <c r="K78" s="1"/>
  <c r="I79" l="1"/>
  <c r="K79" l="1"/>
  <c r="J80" l="1"/>
  <c r="I80"/>
  <c r="I81"/>
  <c r="K81" s="1"/>
  <c r="I82"/>
  <c r="K82" s="1"/>
  <c r="I83"/>
  <c r="K83" s="1"/>
  <c r="K80" l="1"/>
  <c r="I84"/>
  <c r="K84" s="1"/>
  <c r="I85" l="1"/>
  <c r="K85" l="1"/>
  <c r="J86" l="1"/>
  <c r="I86"/>
  <c r="K86" l="1"/>
  <c r="I87"/>
  <c r="K87" s="1"/>
  <c r="I88" l="1"/>
  <c r="K88" s="1"/>
  <c r="I89" l="1"/>
  <c r="K89" s="1"/>
  <c r="I90"/>
  <c r="K90" s="1"/>
  <c r="I91" l="1"/>
  <c r="K91" s="1"/>
  <c r="I92"/>
  <c r="J92"/>
  <c r="K92" l="1"/>
  <c r="J93" l="1"/>
  <c r="I93"/>
  <c r="I94"/>
  <c r="K94" s="1"/>
  <c r="K93" l="1"/>
  <c r="J95" l="1"/>
  <c r="I95"/>
  <c r="K95" l="1"/>
  <c r="I96"/>
  <c r="K96" s="1"/>
  <c r="I97" l="1"/>
  <c r="K97" s="1"/>
  <c r="I98"/>
  <c r="K98" s="1"/>
  <c r="I99" l="1"/>
  <c r="J99"/>
  <c r="K99" l="1"/>
  <c r="I100"/>
  <c r="K100" s="1"/>
  <c r="I101"/>
  <c r="K101" s="1"/>
  <c r="I102"/>
  <c r="K102" l="1"/>
  <c r="J103" l="1"/>
  <c r="I103"/>
  <c r="K103" l="1"/>
  <c r="I104"/>
  <c r="K104" s="1"/>
  <c r="I105"/>
  <c r="K105" s="1"/>
  <c r="I106"/>
  <c r="K106" l="1"/>
  <c r="J107" l="1"/>
  <c r="I107"/>
  <c r="K107" l="1"/>
  <c r="I108"/>
  <c r="K108" s="1"/>
  <c r="I109" l="1"/>
  <c r="K109" l="1"/>
  <c r="J110" l="1"/>
  <c r="I110"/>
  <c r="I111"/>
  <c r="J112"/>
  <c r="I112"/>
  <c r="I113"/>
  <c r="K113" s="1"/>
  <c r="I114"/>
  <c r="K114" s="1"/>
  <c r="J115"/>
  <c r="I115"/>
  <c r="K110" l="1"/>
  <c r="K112"/>
  <c r="K111"/>
  <c r="K115"/>
  <c r="J116" l="1"/>
  <c r="I116"/>
  <c r="K116" l="1"/>
  <c r="J117" l="1"/>
  <c r="I117"/>
  <c r="K117" l="1"/>
  <c r="J118" l="1"/>
  <c r="I118"/>
  <c r="K118" l="1"/>
  <c r="J119" l="1"/>
  <c r="I119"/>
  <c r="K119" l="1"/>
  <c r="J120" l="1"/>
  <c r="I120"/>
  <c r="K120" l="1"/>
  <c r="I121"/>
  <c r="K121" s="1"/>
  <c r="I122" l="1"/>
  <c r="K122" s="1"/>
  <c r="I123" l="1"/>
  <c r="K123" s="1"/>
  <c r="I124" l="1"/>
  <c r="K124" s="1"/>
  <c r="I125"/>
  <c r="K125" l="1"/>
  <c r="I126"/>
  <c r="K126" l="1"/>
  <c r="J127"/>
  <c r="I127"/>
  <c r="J128"/>
  <c r="I128"/>
  <c r="J129"/>
  <c r="I129"/>
  <c r="J130"/>
  <c r="I130"/>
  <c r="K128" l="1"/>
  <c r="K127"/>
  <c r="K129"/>
  <c r="K130"/>
  <c r="J131" l="1"/>
  <c r="I131"/>
  <c r="K131" l="1"/>
  <c r="J132"/>
  <c r="I132"/>
  <c r="J133"/>
  <c r="I133"/>
  <c r="J134"/>
  <c r="I134"/>
  <c r="I135"/>
  <c r="K135" s="1"/>
  <c r="K132" l="1"/>
  <c r="K134"/>
  <c r="K133"/>
  <c r="I136"/>
  <c r="K136" l="1"/>
  <c r="J137"/>
  <c r="I137"/>
  <c r="K137" l="1"/>
  <c r="I138"/>
  <c r="K138" s="1"/>
  <c r="J139" l="1"/>
  <c r="I139"/>
  <c r="K139" l="1"/>
  <c r="J140"/>
  <c r="I140"/>
  <c r="K140" l="1"/>
  <c r="I141"/>
  <c r="K141" s="1"/>
  <c r="I142"/>
  <c r="K142" s="1"/>
  <c r="K143"/>
  <c r="I144" l="1"/>
  <c r="K144" s="1"/>
  <c r="I145"/>
  <c r="K145" s="1"/>
  <c r="I146"/>
  <c r="K146" s="1"/>
  <c r="I147"/>
  <c r="K147" l="1"/>
  <c r="J148"/>
  <c r="I148"/>
  <c r="I149"/>
  <c r="K148" l="1"/>
  <c r="K149"/>
  <c r="J150"/>
  <c r="I150"/>
  <c r="K150" l="1"/>
  <c r="J151"/>
  <c r="I151"/>
  <c r="K151" l="1"/>
  <c r="I152"/>
  <c r="K152" s="1"/>
  <c r="J153" l="1"/>
  <c r="I153"/>
  <c r="K153" l="1"/>
  <c r="I154"/>
  <c r="K154" s="1"/>
  <c r="I155"/>
  <c r="K155" l="1"/>
  <c r="J156"/>
  <c r="I156"/>
  <c r="K156" l="1"/>
  <c r="J157"/>
  <c r="I157"/>
  <c r="K157" l="1"/>
  <c r="J158"/>
  <c r="I158"/>
  <c r="J159"/>
  <c r="I159"/>
  <c r="I160"/>
  <c r="K160" s="1"/>
  <c r="K158" l="1"/>
  <c r="K159"/>
  <c r="I161"/>
  <c r="K161" l="1"/>
  <c r="J165" l="1"/>
  <c r="I165"/>
  <c r="I166"/>
  <c r="I163"/>
  <c r="J162"/>
  <c r="I162"/>
  <c r="I164"/>
  <c r="K164" s="1"/>
  <c r="K162" l="1"/>
  <c r="K165"/>
  <c r="K166"/>
  <c r="K163"/>
  <c r="J167" l="1"/>
  <c r="I167"/>
  <c r="J168"/>
  <c r="I168"/>
  <c r="I169"/>
  <c r="K169" s="1"/>
  <c r="J170"/>
  <c r="I170"/>
  <c r="J171"/>
  <c r="I171"/>
  <c r="I172"/>
  <c r="K172" s="1"/>
  <c r="I173"/>
  <c r="K173" s="1"/>
  <c r="K168" l="1"/>
  <c r="K171"/>
  <c r="K167"/>
  <c r="K170"/>
  <c r="J193" l="1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I179"/>
  <c r="K179" s="1"/>
  <c r="I178"/>
  <c r="K178" s="1"/>
  <c r="I177"/>
  <c r="K177" s="1"/>
  <c r="J176"/>
  <c r="I176"/>
  <c r="I175"/>
  <c r="K175" s="1"/>
  <c r="I174"/>
  <c r="K174" s="1"/>
  <c r="J194"/>
  <c r="I194"/>
  <c r="J195"/>
  <c r="I195"/>
  <c r="J196"/>
  <c r="I196"/>
  <c r="J274"/>
  <c r="I274"/>
  <c r="J264"/>
  <c r="I264"/>
  <c r="J259"/>
  <c r="I259"/>
  <c r="K180" l="1"/>
  <c r="K181"/>
  <c r="K182"/>
  <c r="K183"/>
  <c r="K184"/>
  <c r="K185"/>
  <c r="K186"/>
  <c r="K187"/>
  <c r="K188"/>
  <c r="K189"/>
  <c r="K190"/>
  <c r="K191"/>
  <c r="K192"/>
  <c r="K193"/>
  <c r="K274"/>
  <c r="K176"/>
  <c r="K194"/>
  <c r="K195"/>
  <c r="K196"/>
  <c r="K264"/>
  <c r="K259"/>
  <c r="J280"/>
  <c r="I280"/>
  <c r="J279"/>
  <c r="I279"/>
  <c r="J278"/>
  <c r="I278"/>
  <c r="J277"/>
  <c r="I277"/>
  <c r="J276"/>
  <c r="I276"/>
  <c r="J275"/>
  <c r="I275"/>
  <c r="J272"/>
  <c r="I272"/>
  <c r="J273"/>
  <c r="I273"/>
  <c r="J271"/>
  <c r="I271"/>
  <c r="J270"/>
  <c r="I270"/>
  <c r="J267"/>
  <c r="I267"/>
  <c r="J268"/>
  <c r="I268"/>
  <c r="J269"/>
  <c r="I269"/>
  <c r="J266"/>
  <c r="I266"/>
  <c r="J265"/>
  <c r="I265"/>
  <c r="J263"/>
  <c r="I263"/>
  <c r="J262"/>
  <c r="I262"/>
  <c r="J261"/>
  <c r="I261"/>
  <c r="J260"/>
  <c r="I260"/>
  <c r="J258"/>
  <c r="I258"/>
  <c r="J257"/>
  <c r="I257"/>
  <c r="J256"/>
  <c r="I256"/>
  <c r="J255"/>
  <c r="I255"/>
  <c r="J254"/>
  <c r="I254"/>
  <c r="J253"/>
  <c r="I253"/>
  <c r="J252"/>
  <c r="I252"/>
  <c r="J251"/>
  <c r="I251"/>
  <c r="J246"/>
  <c r="I246"/>
  <c r="J249"/>
  <c r="I249"/>
  <c r="J250"/>
  <c r="I250"/>
  <c r="J248"/>
  <c r="I248"/>
  <c r="J247"/>
  <c r="I247"/>
  <c r="K257" l="1"/>
  <c r="K256"/>
  <c r="K258"/>
  <c r="K266"/>
  <c r="K268"/>
  <c r="K270"/>
  <c r="K273"/>
  <c r="K275"/>
  <c r="K277"/>
  <c r="K279"/>
  <c r="K262"/>
  <c r="K265"/>
  <c r="K269"/>
  <c r="K267"/>
  <c r="K271"/>
  <c r="K272"/>
  <c r="K276"/>
  <c r="K278"/>
  <c r="K280"/>
  <c r="K251"/>
  <c r="K253"/>
  <c r="K255"/>
  <c r="K260"/>
  <c r="K247"/>
  <c r="K250"/>
  <c r="K246"/>
  <c r="K261"/>
  <c r="K263"/>
  <c r="K248"/>
  <c r="K249"/>
  <c r="K252"/>
  <c r="K254"/>
  <c r="I198"/>
  <c r="J198"/>
  <c r="I197"/>
  <c r="J197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K238" l="1"/>
  <c r="K229"/>
  <c r="K225"/>
  <c r="K209"/>
  <c r="K245"/>
  <c r="K213"/>
  <c r="K206"/>
  <c r="K207"/>
  <c r="K203"/>
  <c r="K198"/>
  <c r="K244"/>
  <c r="K242"/>
  <c r="K234"/>
  <c r="K230"/>
  <c r="K228"/>
  <c r="K218"/>
  <c r="K214"/>
  <c r="K212"/>
  <c r="K210"/>
  <c r="K202"/>
  <c r="K197"/>
  <c r="K240"/>
  <c r="K226"/>
  <c r="K224"/>
  <c r="K208"/>
  <c r="K222"/>
  <c r="K239"/>
  <c r="K235"/>
  <c r="K231"/>
  <c r="K219"/>
  <c r="K215"/>
  <c r="K199"/>
  <c r="K237"/>
  <c r="K232"/>
  <c r="K223"/>
  <c r="K221"/>
  <c r="K216"/>
  <c r="K205"/>
  <c r="K200"/>
  <c r="K233"/>
  <c r="K243"/>
  <c r="K241"/>
  <c r="K236"/>
  <c r="K227"/>
  <c r="K220"/>
  <c r="K211"/>
  <c r="K204"/>
  <c r="K217"/>
  <c r="K201"/>
  <c r="K281" l="1"/>
</calcChain>
</file>

<file path=xl/sharedStrings.xml><?xml version="1.0" encoding="utf-8"?>
<sst xmlns="http://schemas.openxmlformats.org/spreadsheetml/2006/main" count="558" uniqueCount="129">
  <si>
    <t>SELL</t>
  </si>
  <si>
    <t>PNB</t>
  </si>
  <si>
    <t>DIVISLAB</t>
  </si>
  <si>
    <t>BUY</t>
  </si>
  <si>
    <t>CANFINHOME</t>
  </si>
  <si>
    <t>MINDTREE</t>
  </si>
  <si>
    <t>SUNPHARMA</t>
  </si>
  <si>
    <t>RELCAPITAL</t>
  </si>
  <si>
    <t>JPASSOCIAT</t>
  </si>
  <si>
    <t>JUSTDIAL</t>
  </si>
  <si>
    <t>RCOM</t>
  </si>
  <si>
    <t>BALRAMCHIN</t>
  </si>
  <si>
    <t>JISLJALEQS</t>
  </si>
  <si>
    <t>GODREJCP</t>
  </si>
  <si>
    <t>BEML</t>
  </si>
  <si>
    <t>ORIENTALBANK</t>
  </si>
  <si>
    <t>UNIONBANK</t>
  </si>
  <si>
    <t>SRTRANSFIN</t>
  </si>
  <si>
    <t>BANKBARODA</t>
  </si>
  <si>
    <t>IDBI</t>
  </si>
  <si>
    <t>JETAIRWAYS</t>
  </si>
  <si>
    <t>CESC</t>
  </si>
  <si>
    <t>LICHSGFIN</t>
  </si>
  <si>
    <t>TATAGLOBAL</t>
  </si>
  <si>
    <t>NCC</t>
  </si>
  <si>
    <t>CASTROLIND</t>
  </si>
  <si>
    <t>APOLLOHOSP</t>
  </si>
  <si>
    <t>NATIONALUM</t>
  </si>
  <si>
    <t>YESBANK</t>
  </si>
  <si>
    <t>PCJEWELLER</t>
  </si>
  <si>
    <t>BHARTIARTL</t>
  </si>
  <si>
    <t>MANPPURAM</t>
  </si>
  <si>
    <t>VGUARD</t>
  </si>
  <si>
    <t>MOTHERSUMI</t>
  </si>
  <si>
    <t>KTKBANK</t>
  </si>
  <si>
    <t>TOTAL P &amp; L</t>
  </si>
  <si>
    <t>PROFIT / LOSS</t>
  </si>
  <si>
    <t>DATE</t>
  </si>
  <si>
    <t>MUTHOOTFIN</t>
  </si>
  <si>
    <t>INDIGO</t>
  </si>
  <si>
    <t>WIPRO</t>
  </si>
  <si>
    <t>ESCORTS</t>
  </si>
  <si>
    <t>TATAELEXI</t>
  </si>
  <si>
    <t>NIITTECH</t>
  </si>
  <si>
    <t>JUBFOOD</t>
  </si>
  <si>
    <t>ICICIPRULI</t>
  </si>
  <si>
    <t>BANKNIFTY</t>
  </si>
  <si>
    <t>TVSMOTOR</t>
  </si>
  <si>
    <t>VEDL</t>
  </si>
  <si>
    <t>JINDALSTEL</t>
  </si>
  <si>
    <t>TATASTEEL</t>
  </si>
  <si>
    <t>REMCOCEM</t>
  </si>
  <si>
    <t>M&amp;M</t>
  </si>
  <si>
    <t>CANBK</t>
  </si>
  <si>
    <t>ULTRACEMCO</t>
  </si>
  <si>
    <t>INFRATEL</t>
  </si>
  <si>
    <t>ZEEL</t>
  </si>
  <si>
    <t>MCDOWELL-N</t>
  </si>
  <si>
    <t>CAPF</t>
  </si>
  <si>
    <t>GSFC</t>
  </si>
  <si>
    <t>GMRINFRA</t>
  </si>
  <si>
    <t>SIEMENS</t>
  </si>
  <si>
    <t>INDIANB</t>
  </si>
  <si>
    <t>HCC</t>
  </si>
  <si>
    <t>SAIL</t>
  </si>
  <si>
    <t>BIOCON</t>
  </si>
  <si>
    <t>LUPIN</t>
  </si>
  <si>
    <t>KSCL</t>
  </si>
  <si>
    <t>BAJAJFINSV</t>
  </si>
  <si>
    <t>BATAINDIA</t>
  </si>
  <si>
    <t>BUY/SELL</t>
  </si>
  <si>
    <t>LOT SIZE</t>
  </si>
  <si>
    <t>SCRIPT NAME</t>
  </si>
  <si>
    <t>LEVEL</t>
  </si>
  <si>
    <t>TARGET 1</t>
  </si>
  <si>
    <t>TARGET 2</t>
  </si>
  <si>
    <t>DISHTV</t>
  </si>
  <si>
    <t>ADANIENT</t>
  </si>
  <si>
    <t>STAR</t>
  </si>
  <si>
    <t>JINDALSTEEL</t>
  </si>
  <si>
    <t>SUNTV</t>
  </si>
  <si>
    <t>IOC.</t>
  </si>
  <si>
    <t>PAGEIND</t>
  </si>
  <si>
    <t>NATIONALAL</t>
  </si>
  <si>
    <t>.MFSL</t>
  </si>
  <si>
    <t>.MINDTREE</t>
  </si>
  <si>
    <t>.UPL</t>
  </si>
  <si>
    <t>IDEA.</t>
  </si>
  <si>
    <t>.ADANIPORT</t>
  </si>
  <si>
    <t>.CANARABANK</t>
  </si>
  <si>
    <t>.RELCAPITAL</t>
  </si>
  <si>
    <t>AXISBANK</t>
  </si>
  <si>
    <t>.SAIL</t>
  </si>
  <si>
    <t xml:space="preserve">                TOTAL</t>
  </si>
  <si>
    <t>FUTURE SIGNATURE</t>
  </si>
  <si>
    <t>KAJARIACE</t>
  </si>
  <si>
    <t>LOT</t>
  </si>
  <si>
    <t>PEL</t>
  </si>
  <si>
    <t>DHFL</t>
  </si>
  <si>
    <t>INFIBEAM</t>
  </si>
  <si>
    <t>UBL</t>
  </si>
  <si>
    <t>MGL</t>
  </si>
  <si>
    <t>CADILAHEALTH</t>
  </si>
  <si>
    <t>SRF</t>
  </si>
  <si>
    <t>PFC</t>
  </si>
  <si>
    <t>BHEL</t>
  </si>
  <si>
    <t>UPL</t>
  </si>
  <si>
    <t>IBULHSGFI</t>
  </si>
  <si>
    <t>KPIT</t>
  </si>
  <si>
    <t>IOC</t>
  </si>
  <si>
    <t>BAJFINANCE</t>
  </si>
  <si>
    <t>HINDALCO</t>
  </si>
  <si>
    <t>RECLTD</t>
  </si>
  <si>
    <t>CGPOWER</t>
  </si>
  <si>
    <t>AUROPHAMRMA</t>
  </si>
  <si>
    <t>TORNTPOWER</t>
  </si>
  <si>
    <t>AJANTPHARM</t>
  </si>
  <si>
    <t>PVR</t>
  </si>
  <si>
    <t>JUBLFOO</t>
  </si>
  <si>
    <t>CHOLAFI</t>
  </si>
  <si>
    <t>KOTAKBANK</t>
  </si>
  <si>
    <t>SRT</t>
  </si>
  <si>
    <t>TATACOMMUNICATIO</t>
  </si>
  <si>
    <t>ICICIBANK</t>
  </si>
  <si>
    <t>REPCOHOME</t>
  </si>
  <si>
    <t>ASIANPAINT</t>
  </si>
  <si>
    <t>BAJAJAUTO</t>
  </si>
  <si>
    <t>PIDILITE</t>
  </si>
  <si>
    <t>AMARAJABAT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</si>
</sst>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[$-409]d\-mmm\-yyyy;@"/>
    <numFmt numFmtId="166" formatCode="dd/mm/yy"/>
  </numFmts>
  <fonts count="7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3" borderId="4" xfId="0" applyFill="1" applyBorder="1" applyAlignment="1"/>
    <xf numFmtId="0" fontId="0" fillId="3" borderId="0" xfId="0" applyFill="1"/>
    <xf numFmtId="0" fontId="0" fillId="3" borderId="5" xfId="0" applyFill="1" applyBorder="1" applyAlignment="1"/>
    <xf numFmtId="0" fontId="4" fillId="3" borderId="6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workbookViewId="0">
      <selection activeCell="A8" sqref="A8"/>
    </sheetView>
  </sheetViews>
  <sheetFormatPr defaultColWidth="15.7109375" defaultRowHeight="15"/>
  <cols>
    <col min="1" max="1" width="14.7109375" customWidth="1"/>
    <col min="2" max="2" width="22" customWidth="1"/>
    <col min="3" max="3" width="9.7109375" customWidth="1"/>
    <col min="4" max="4" width="4.42578125" customWidth="1"/>
    <col min="5" max="5" width="10.7109375" customWidth="1"/>
    <col min="6" max="6" width="9.5703125" bestFit="1" customWidth="1"/>
    <col min="7" max="7" width="11.28515625" customWidth="1"/>
    <col min="8" max="8" width="11.5703125" customWidth="1"/>
    <col min="9" max="9" width="12.7109375" customWidth="1"/>
    <col min="10" max="10" width="10.5703125" customWidth="1"/>
    <col min="11" max="11" width="18.140625" customWidth="1"/>
  </cols>
  <sheetData>
    <row r="1" spans="1:11" ht="26.25">
      <c r="A1" s="10"/>
      <c r="B1" s="9"/>
      <c r="C1" s="9"/>
      <c r="D1" s="9"/>
      <c r="E1" s="9"/>
      <c r="F1" s="9"/>
      <c r="G1" s="9"/>
      <c r="H1" s="9"/>
      <c r="I1" s="9"/>
      <c r="J1" s="9"/>
      <c r="K1" s="6"/>
    </row>
    <row r="2" spans="1:11" ht="15" customHeight="1">
      <c r="A2" s="7"/>
      <c r="B2" s="8"/>
      <c r="C2" s="6"/>
      <c r="D2" s="6"/>
      <c r="E2" s="23" t="s">
        <v>94</v>
      </c>
      <c r="F2" s="23"/>
      <c r="G2" s="23"/>
      <c r="H2" s="23"/>
      <c r="I2" s="6"/>
      <c r="J2" s="6"/>
      <c r="K2" s="6"/>
    </row>
    <row r="3" spans="1:11" ht="15" customHeight="1">
      <c r="A3" s="7"/>
      <c r="B3" s="6"/>
      <c r="C3" s="6"/>
      <c r="D3" s="6"/>
      <c r="E3" s="23"/>
      <c r="F3" s="23"/>
      <c r="G3" s="23"/>
      <c r="H3" s="23"/>
      <c r="I3" s="6"/>
      <c r="J3" s="6"/>
      <c r="K3" s="6"/>
    </row>
    <row r="4" spans="1:11" ht="18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6"/>
    </row>
    <row r="5" spans="1:11" ht="15.75" customHeight="1">
      <c r="A5" s="24" t="s">
        <v>37</v>
      </c>
      <c r="B5" s="20" t="s">
        <v>72</v>
      </c>
      <c r="C5" s="20" t="s">
        <v>71</v>
      </c>
      <c r="D5" s="26" t="s">
        <v>96</v>
      </c>
      <c r="E5" s="20" t="s">
        <v>70</v>
      </c>
      <c r="F5" s="22" t="s">
        <v>73</v>
      </c>
      <c r="G5" s="22" t="s">
        <v>74</v>
      </c>
      <c r="H5" s="22" t="s">
        <v>75</v>
      </c>
      <c r="I5" s="20" t="s">
        <v>36</v>
      </c>
      <c r="J5" s="20"/>
      <c r="K5" s="21" t="s">
        <v>35</v>
      </c>
    </row>
    <row r="6" spans="1:11" ht="15" customHeight="1">
      <c r="A6" s="24"/>
      <c r="B6" s="25"/>
      <c r="C6" s="20"/>
      <c r="D6" s="27"/>
      <c r="E6" s="20"/>
      <c r="F6" s="22"/>
      <c r="G6" s="22"/>
      <c r="H6" s="22"/>
      <c r="I6" s="20"/>
      <c r="J6" s="20"/>
      <c r="K6" s="21"/>
    </row>
    <row r="7" spans="1:11" ht="15.75">
      <c r="A7" s="24"/>
      <c r="B7" s="25"/>
      <c r="C7" s="20"/>
      <c r="D7" s="28"/>
      <c r="E7" s="20"/>
      <c r="F7" s="22"/>
      <c r="G7" s="22"/>
      <c r="H7" s="22"/>
      <c r="I7" s="11" t="s">
        <v>74</v>
      </c>
      <c r="J7" s="11" t="s">
        <v>75</v>
      </c>
      <c r="K7" s="21"/>
    </row>
    <row r="8" spans="1:11" ht="15.75">
      <c r="A8" s="3"/>
      <c r="B8" s="2"/>
      <c r="C8" s="2"/>
      <c r="D8" s="2"/>
      <c r="E8" s="2"/>
      <c r="F8" s="1"/>
      <c r="G8" s="1"/>
      <c r="H8" s="1"/>
      <c r="I8" s="1"/>
      <c r="J8" s="1"/>
      <c r="K8" s="12"/>
    </row>
    <row r="9" spans="1:11" ht="15.75">
      <c r="A9" s="3">
        <v>43571</v>
      </c>
      <c r="B9" s="2" t="s">
        <v>128</v>
      </c>
      <c r="C9" s="2">
        <v>700</v>
      </c>
      <c r="D9" s="2">
        <v>3</v>
      </c>
      <c r="E9" s="2" t="s">
        <v>3</v>
      </c>
      <c r="F9" s="1">
        <v>708.5</v>
      </c>
      <c r="G9" s="1">
        <v>708.5</v>
      </c>
      <c r="H9" s="1">
        <v>0</v>
      </c>
      <c r="I9" s="1">
        <f t="shared" ref="I9" si="0">(IF(E9="SELL",F9-G9,IF(E9="BUY",G9-F9)))*C9*D9</f>
        <v>0</v>
      </c>
      <c r="J9" s="1">
        <v>0</v>
      </c>
      <c r="K9" s="13">
        <f t="shared" ref="K9" si="1">SUM(I9,J9)</f>
        <v>0</v>
      </c>
    </row>
    <row r="10" spans="1:11" ht="15.75">
      <c r="A10" s="3">
        <v>43570</v>
      </c>
      <c r="B10" s="2" t="s">
        <v>127</v>
      </c>
      <c r="C10" s="2">
        <v>500</v>
      </c>
      <c r="D10" s="2">
        <v>3</v>
      </c>
      <c r="E10" s="2" t="s">
        <v>3</v>
      </c>
      <c r="F10" s="1">
        <v>1303.5</v>
      </c>
      <c r="G10" s="1">
        <v>1311.8</v>
      </c>
      <c r="H10" s="1">
        <v>1323</v>
      </c>
      <c r="I10" s="1">
        <f t="shared" ref="I10" si="2">(IF(E10="SELL",F10-G10,IF(E10="BUY",G10-F10)))*C10*D10</f>
        <v>12449.999999999931</v>
      </c>
      <c r="J10" s="1">
        <v>0</v>
      </c>
      <c r="K10" s="13">
        <f t="shared" ref="K10" si="3">SUM(I10,J10)</f>
        <v>12449.999999999931</v>
      </c>
    </row>
    <row r="11" spans="1:11" ht="15.75">
      <c r="A11" s="3">
        <v>43567</v>
      </c>
      <c r="B11" s="2" t="s">
        <v>126</v>
      </c>
      <c r="C11" s="2">
        <v>250</v>
      </c>
      <c r="D11" s="2">
        <v>3</v>
      </c>
      <c r="E11" s="2" t="s">
        <v>3</v>
      </c>
      <c r="F11" s="1">
        <v>2995.5</v>
      </c>
      <c r="G11" s="1">
        <v>3020</v>
      </c>
      <c r="H11" s="1">
        <v>3035</v>
      </c>
      <c r="I11" s="1">
        <f t="shared" ref="I11" si="4">(IF(E11="SELL",F11-G11,IF(E11="BUY",G11-F11)))*C11*D11</f>
        <v>18375</v>
      </c>
      <c r="J11" s="1">
        <v>0</v>
      </c>
      <c r="K11" s="13">
        <f t="shared" ref="K11" si="5">SUM(I11,J11)</f>
        <v>18375</v>
      </c>
    </row>
    <row r="12" spans="1:11" ht="15.75">
      <c r="A12" s="3">
        <v>43566</v>
      </c>
      <c r="B12" s="2" t="s">
        <v>79</v>
      </c>
      <c r="C12" s="2">
        <v>2250</v>
      </c>
      <c r="D12" s="2">
        <v>3</v>
      </c>
      <c r="E12" s="2" t="s">
        <v>0</v>
      </c>
      <c r="F12" s="1">
        <v>180</v>
      </c>
      <c r="G12" s="1">
        <v>178</v>
      </c>
      <c r="H12" s="1">
        <v>176.2</v>
      </c>
      <c r="I12" s="1">
        <f t="shared" ref="I12" si="6">(IF(E12="SELL",F12-G12,IF(E12="BUY",G12-F12)))*C12*D12</f>
        <v>13500</v>
      </c>
      <c r="J12" s="1">
        <f>(IF(E12="SELL",IF(H12="",0,G12-H12),IF(E12="BUY",IF(H12="",0,H12-G12))))*C12*D12</f>
        <v>12150.000000000076</v>
      </c>
      <c r="K12" s="13">
        <f t="shared" ref="K12" si="7">SUM(I12,J12)</f>
        <v>25650.000000000076</v>
      </c>
    </row>
    <row r="13" spans="1:11" ht="15.75">
      <c r="A13" s="3">
        <v>43565</v>
      </c>
      <c r="B13" s="2" t="s">
        <v>125</v>
      </c>
      <c r="C13" s="2">
        <v>600</v>
      </c>
      <c r="D13" s="2">
        <v>3</v>
      </c>
      <c r="E13" s="2" t="s">
        <v>0</v>
      </c>
      <c r="F13" s="1">
        <v>1440</v>
      </c>
      <c r="G13" s="1">
        <v>1433.5</v>
      </c>
      <c r="H13" s="1">
        <v>1423.8</v>
      </c>
      <c r="I13" s="1">
        <f t="shared" ref="I13" si="8">(IF(E13="SELL",F13-G13,IF(E13="BUY",G13-F13)))*C13*D13</f>
        <v>11700</v>
      </c>
      <c r="J13" s="1">
        <f>(IF(E13="SELL",IF(H13="",0,G13-H13),IF(E13="BUY",IF(H13="",0,H13-G13))))*C13*D13</f>
        <v>17460.00000000008</v>
      </c>
      <c r="K13" s="13">
        <f t="shared" ref="K13" si="9">SUM(I13,J13)</f>
        <v>29160.00000000008</v>
      </c>
    </row>
    <row r="14" spans="1:11" ht="15.75">
      <c r="A14" s="3">
        <v>43563</v>
      </c>
      <c r="B14" s="2" t="s">
        <v>9</v>
      </c>
      <c r="C14" s="2">
        <v>1400</v>
      </c>
      <c r="D14" s="2">
        <v>3</v>
      </c>
      <c r="E14" s="2" t="s">
        <v>0</v>
      </c>
      <c r="F14" s="1">
        <v>595.29999999999995</v>
      </c>
      <c r="G14" s="1">
        <v>592</v>
      </c>
      <c r="H14" s="1">
        <v>586.5</v>
      </c>
      <c r="I14" s="1">
        <f t="shared" ref="I14" si="10">(IF(E14="SELL",F14-G14,IF(E14="BUY",G14-F14)))*C14*D14</f>
        <v>13859.999999999809</v>
      </c>
      <c r="J14" s="1">
        <f>(IF(E14="SELL",IF(H14="",0,G14-H14),IF(E14="BUY",IF(H14="",0,H14-G14))))*C14*D14</f>
        <v>23100</v>
      </c>
      <c r="K14" s="13">
        <f t="shared" ref="K14" si="11">SUM(I14,J14)</f>
        <v>36959.999999999811</v>
      </c>
    </row>
    <row r="15" spans="1:11" ht="15.75">
      <c r="A15" s="3">
        <v>43559</v>
      </c>
      <c r="B15" s="2" t="s">
        <v>9</v>
      </c>
      <c r="C15" s="2">
        <v>1400</v>
      </c>
      <c r="D15" s="2">
        <v>3</v>
      </c>
      <c r="E15" s="2" t="s">
        <v>0</v>
      </c>
      <c r="F15" s="1">
        <v>583</v>
      </c>
      <c r="G15" s="1">
        <v>578</v>
      </c>
      <c r="H15" s="1">
        <v>573.20000000000005</v>
      </c>
      <c r="I15" s="1">
        <f t="shared" ref="I15" si="12">(IF(E15="SELL",F15-G15,IF(E15="BUY",G15-F15)))*C15*D15</f>
        <v>21000</v>
      </c>
      <c r="J15" s="1">
        <v>0</v>
      </c>
      <c r="K15" s="13">
        <f t="shared" ref="K15" si="13">SUM(I15,J15)</f>
        <v>21000</v>
      </c>
    </row>
    <row r="16" spans="1:11" ht="15.75">
      <c r="A16" s="3">
        <v>43558</v>
      </c>
      <c r="B16" s="2" t="s">
        <v>112</v>
      </c>
      <c r="C16" s="2">
        <v>6000</v>
      </c>
      <c r="D16" s="2">
        <v>3</v>
      </c>
      <c r="E16" s="2" t="s">
        <v>3</v>
      </c>
      <c r="F16" s="1">
        <v>152.1</v>
      </c>
      <c r="G16" s="1">
        <v>153</v>
      </c>
      <c r="H16" s="1">
        <v>0</v>
      </c>
      <c r="I16" s="1">
        <f t="shared" ref="I16" si="14">(IF(E16="SELL",F16-G16,IF(E16="BUY",G16-F16)))*C16*D16</f>
        <v>16200.000000000104</v>
      </c>
      <c r="J16" s="1">
        <v>0</v>
      </c>
      <c r="K16" s="13">
        <f t="shared" ref="K16" si="15">SUM(I16,J16)</f>
        <v>16200.000000000104</v>
      </c>
    </row>
    <row r="17" spans="1:11" ht="15.75">
      <c r="A17" s="3">
        <v>43558</v>
      </c>
      <c r="B17" s="2" t="s">
        <v>121</v>
      </c>
      <c r="C17" s="2">
        <v>600</v>
      </c>
      <c r="D17" s="2">
        <v>3</v>
      </c>
      <c r="E17" s="2" t="s">
        <v>3</v>
      </c>
      <c r="F17" s="1">
        <v>1226</v>
      </c>
      <c r="G17" s="1">
        <v>1235.05</v>
      </c>
      <c r="H17" s="1">
        <v>1250.3</v>
      </c>
      <c r="I17" s="1">
        <f t="shared" ref="I17" si="16">(IF(E17="SELL",F17-G17,IF(E17="BUY",G17-F17)))*C17*D17</f>
        <v>16289.999999999918</v>
      </c>
      <c r="J17" s="1">
        <v>0</v>
      </c>
      <c r="K17" s="13">
        <f t="shared" ref="K17" si="17">SUM(I17,J17)</f>
        <v>16289.999999999918</v>
      </c>
    </row>
    <row r="18" spans="1:11" ht="15.75">
      <c r="A18" s="3">
        <v>43557</v>
      </c>
      <c r="B18" s="2" t="s">
        <v>45</v>
      </c>
      <c r="C18" s="2">
        <v>1500</v>
      </c>
      <c r="D18" s="2">
        <v>3</v>
      </c>
      <c r="E18" s="2" t="s">
        <v>3</v>
      </c>
      <c r="F18" s="1">
        <v>369.55</v>
      </c>
      <c r="G18" s="1">
        <v>371.65</v>
      </c>
      <c r="H18" s="1">
        <v>376.55</v>
      </c>
      <c r="I18" s="1">
        <f t="shared" ref="I18" si="18">(IF(E18="SELL",F18-G18,IF(E18="BUY",G18-F18)))*C18*D18</f>
        <v>9449.9999999998472</v>
      </c>
      <c r="J18" s="1">
        <v>0</v>
      </c>
      <c r="K18" s="13">
        <f t="shared" ref="K18" si="19">SUM(I18,J18)</f>
        <v>9449.9999999998472</v>
      </c>
    </row>
    <row r="19" spans="1:11" ht="15.75">
      <c r="A19" s="3">
        <v>43556</v>
      </c>
      <c r="B19" s="2" t="s">
        <v>103</v>
      </c>
      <c r="C19" s="2">
        <v>500</v>
      </c>
      <c r="D19" s="2">
        <v>3</v>
      </c>
      <c r="E19" s="2" t="s">
        <v>3</v>
      </c>
      <c r="F19" s="1">
        <v>2333.1999999999998</v>
      </c>
      <c r="G19" s="1">
        <v>2342.3000000000002</v>
      </c>
      <c r="H19" s="1">
        <v>2353</v>
      </c>
      <c r="I19" s="1">
        <f t="shared" ref="I19" si="20">(IF(E19="SELL",F19-G19,IF(E19="BUY",G19-F19)))*C19*D19</f>
        <v>13650.000000000546</v>
      </c>
      <c r="J19" s="1">
        <f>(IF(E19="SELL",IF(H19="",0,G19-H19),IF(E19="BUY",IF(H19="",0,H19-G19))))*C19*D19</f>
        <v>16049.999999999727</v>
      </c>
      <c r="K19" s="13">
        <f t="shared" ref="K19" si="21">SUM(I19,J19)</f>
        <v>29700.000000000273</v>
      </c>
    </row>
    <row r="20" spans="1:11" ht="15.75">
      <c r="A20" s="3">
        <v>43552</v>
      </c>
      <c r="B20" s="2" t="s">
        <v>9</v>
      </c>
      <c r="C20" s="2">
        <v>1400</v>
      </c>
      <c r="D20" s="2">
        <v>3</v>
      </c>
      <c r="E20" s="2" t="s">
        <v>3</v>
      </c>
      <c r="F20" s="1">
        <v>612.79999999999995</v>
      </c>
      <c r="G20" s="1">
        <v>616.5</v>
      </c>
      <c r="H20" s="1">
        <v>620</v>
      </c>
      <c r="I20" s="1">
        <f t="shared" ref="I20" si="22">(IF(E20="SELL",F20-G20,IF(E20="BUY",G20-F20)))*C20*D20</f>
        <v>15540.000000000191</v>
      </c>
      <c r="J20" s="1">
        <f>(IF(E20="SELL",IF(H20="",0,G20-H20),IF(E20="BUY",IF(H20="",0,H20-G20))))*C20*D20</f>
        <v>14700</v>
      </c>
      <c r="K20" s="13">
        <f t="shared" ref="K20" si="23">SUM(I20,J20)</f>
        <v>30240.000000000189</v>
      </c>
    </row>
    <row r="21" spans="1:11" ht="15.75">
      <c r="A21" s="3">
        <v>43551</v>
      </c>
      <c r="B21" s="2" t="s">
        <v>45</v>
      </c>
      <c r="C21" s="2">
        <v>1500</v>
      </c>
      <c r="D21" s="2">
        <v>3</v>
      </c>
      <c r="E21" s="2" t="s">
        <v>3</v>
      </c>
      <c r="F21" s="1">
        <v>336.5</v>
      </c>
      <c r="G21" s="1">
        <v>339.55</v>
      </c>
      <c r="H21" s="1">
        <v>344</v>
      </c>
      <c r="I21" s="1">
        <f t="shared" ref="I21" si="24">(IF(E21="SELL",F21-G21,IF(E21="BUY",G21-F21)))*C21*D21</f>
        <v>13725.000000000051</v>
      </c>
      <c r="J21" s="1">
        <f>(IF(E21="SELL",IF(H21="",0,G21-H21),IF(E21="BUY",IF(H21="",0,H21-G21))))*C21*D21</f>
        <v>20024.999999999949</v>
      </c>
      <c r="K21" s="13">
        <f t="shared" ref="K21" si="25">SUM(I21,J21)</f>
        <v>33750</v>
      </c>
    </row>
    <row r="22" spans="1:11" ht="15.75">
      <c r="A22" s="3">
        <v>43546</v>
      </c>
      <c r="B22" s="2" t="s">
        <v>39</v>
      </c>
      <c r="C22" s="2">
        <v>600</v>
      </c>
      <c r="D22" s="2">
        <v>3</v>
      </c>
      <c r="E22" s="2" t="s">
        <v>3</v>
      </c>
      <c r="F22" s="1">
        <v>1444.2</v>
      </c>
      <c r="G22" s="1">
        <v>1453</v>
      </c>
      <c r="H22" s="1">
        <v>1465</v>
      </c>
      <c r="I22" s="1">
        <f t="shared" ref="I22" si="26">(IF(E22="SELL",F22-G22,IF(E22="BUY",G22-F22)))*C22*D22</f>
        <v>15839.999999999918</v>
      </c>
      <c r="J22" s="1">
        <v>0</v>
      </c>
      <c r="K22" s="13">
        <f t="shared" ref="K22" si="27">SUM(I22,J22)</f>
        <v>15839.999999999918</v>
      </c>
    </row>
    <row r="23" spans="1:11" ht="15.75">
      <c r="A23" s="3">
        <v>43544</v>
      </c>
      <c r="B23" s="2" t="s">
        <v>43</v>
      </c>
      <c r="C23" s="2">
        <v>750</v>
      </c>
      <c r="D23" s="2">
        <v>3</v>
      </c>
      <c r="E23" s="2" t="s">
        <v>3</v>
      </c>
      <c r="F23" s="1">
        <v>1351.5</v>
      </c>
      <c r="G23" s="1">
        <v>1358.3</v>
      </c>
      <c r="H23" s="1">
        <v>1365</v>
      </c>
      <c r="I23" s="1">
        <f t="shared" ref="I23" si="28">(IF(E23="SELL",F23-G23,IF(E23="BUY",G23-F23)))*C23*D23</f>
        <v>15299.999999999896</v>
      </c>
      <c r="J23" s="1">
        <v>0</v>
      </c>
      <c r="K23" s="13">
        <f t="shared" ref="K23" si="29">SUM(I23,J23)</f>
        <v>15299.999999999896</v>
      </c>
    </row>
    <row r="24" spans="1:11" ht="15.75">
      <c r="A24" s="3">
        <v>43543</v>
      </c>
      <c r="B24" s="2" t="s">
        <v>104</v>
      </c>
      <c r="C24" s="2">
        <v>6000</v>
      </c>
      <c r="D24" s="2">
        <v>3</v>
      </c>
      <c r="E24" s="2" t="s">
        <v>3</v>
      </c>
      <c r="F24" s="1">
        <v>121.8</v>
      </c>
      <c r="G24" s="1">
        <v>121</v>
      </c>
      <c r="H24" s="1">
        <v>0</v>
      </c>
      <c r="I24" s="1">
        <f t="shared" ref="I24" si="30">(IF(E24="SELL",F24-G24,IF(E24="BUY",G24-F24)))*C24*D24</f>
        <v>-14399.999999999949</v>
      </c>
      <c r="J24" s="1">
        <v>0</v>
      </c>
      <c r="K24" s="13">
        <f t="shared" ref="K24" si="31">SUM(I24,J24)</f>
        <v>-14399.999999999949</v>
      </c>
    </row>
    <row r="25" spans="1:11" ht="15.75">
      <c r="A25" s="3">
        <v>43543</v>
      </c>
      <c r="B25" s="2" t="s">
        <v>101</v>
      </c>
      <c r="C25" s="2">
        <v>600</v>
      </c>
      <c r="D25" s="2">
        <v>3</v>
      </c>
      <c r="E25" s="2" t="s">
        <v>3</v>
      </c>
      <c r="F25" s="1">
        <v>966.55</v>
      </c>
      <c r="G25" s="1">
        <v>973.2</v>
      </c>
      <c r="H25" s="1">
        <v>982</v>
      </c>
      <c r="I25" s="1">
        <f t="shared" ref="I25" si="32">(IF(E25="SELL",F25-G25,IF(E25="BUY",G25-F25)))*C25*D25</f>
        <v>11970.000000000164</v>
      </c>
      <c r="J25" s="1">
        <f>(IF(E25="SELL",IF(H25="",0,G25-H25),IF(E25="BUY",IF(H25="",0,H25-G25))))*C25*D25</f>
        <v>15839.999999999918</v>
      </c>
      <c r="K25" s="13">
        <f t="shared" ref="K25" si="33">SUM(I25,J25)</f>
        <v>27810.00000000008</v>
      </c>
    </row>
    <row r="26" spans="1:11" ht="15.75">
      <c r="A26" s="3">
        <v>43542</v>
      </c>
      <c r="B26" s="2" t="s">
        <v>9</v>
      </c>
      <c r="C26" s="2">
        <v>1400</v>
      </c>
      <c r="D26" s="2">
        <v>3</v>
      </c>
      <c r="E26" s="2" t="s">
        <v>3</v>
      </c>
      <c r="F26" s="1">
        <v>621.20000000000005</v>
      </c>
      <c r="G26" s="1">
        <v>624</v>
      </c>
      <c r="H26" s="1">
        <v>628</v>
      </c>
      <c r="I26" s="1">
        <f t="shared" ref="I26" si="34">(IF(E26="SELL",F26-G26,IF(E26="BUY",G26-F26)))*C26*D26</f>
        <v>11759.999999999809</v>
      </c>
      <c r="J26" s="1">
        <f>(IF(E26="SELL",IF(H26="",0,G26-H26),IF(E26="BUY",IF(H26="",0,H26-G26))))*C26*D26</f>
        <v>16800</v>
      </c>
      <c r="K26" s="13">
        <f t="shared" ref="K26" si="35">SUM(I26,J26)</f>
        <v>28559.999999999811</v>
      </c>
    </row>
    <row r="27" spans="1:11" ht="15.75">
      <c r="A27" s="3">
        <v>43539</v>
      </c>
      <c r="B27" s="2" t="s">
        <v>103</v>
      </c>
      <c r="C27" s="2">
        <v>500</v>
      </c>
      <c r="D27" s="2">
        <v>3</v>
      </c>
      <c r="E27" s="2" t="s">
        <v>3</v>
      </c>
      <c r="F27" s="1">
        <v>2400</v>
      </c>
      <c r="G27" s="1">
        <v>2412.3000000000002</v>
      </c>
      <c r="H27" s="1">
        <v>2423</v>
      </c>
      <c r="I27" s="1">
        <f t="shared" ref="I27" si="36">(IF(E27="SELL",F27-G27,IF(E27="BUY",G27-F27)))*C27*D27</f>
        <v>18450.000000000273</v>
      </c>
      <c r="J27" s="1">
        <f>(IF(E27="SELL",IF(H27="",0,G27-H27),IF(E27="BUY",IF(H27="",0,H27-G27))))*C27*D27</f>
        <v>16049.999999999727</v>
      </c>
      <c r="K27" s="13">
        <f t="shared" ref="K27" si="37">SUM(I27,J27)</f>
        <v>34500</v>
      </c>
    </row>
    <row r="28" spans="1:11" ht="15.75">
      <c r="A28" s="3">
        <v>43538</v>
      </c>
      <c r="B28" s="2" t="s">
        <v>38</v>
      </c>
      <c r="C28" s="2">
        <v>1500</v>
      </c>
      <c r="D28" s="2">
        <v>3</v>
      </c>
      <c r="E28" s="2" t="s">
        <v>3</v>
      </c>
      <c r="F28" s="1">
        <v>606.85</v>
      </c>
      <c r="G28" s="1">
        <v>609</v>
      </c>
      <c r="H28" s="1">
        <v>615</v>
      </c>
      <c r="I28" s="1">
        <f t="shared" ref="I28" si="38">(IF(E28="SELL",F28-G28,IF(E28="BUY",G28-F28)))*C28*D28</f>
        <v>9674.9999999998981</v>
      </c>
      <c r="J28" s="1">
        <v>0</v>
      </c>
      <c r="K28" s="13">
        <f t="shared" ref="K28" si="39">SUM(I28,J28)</f>
        <v>9674.9999999998981</v>
      </c>
    </row>
    <row r="29" spans="1:11" ht="15.75">
      <c r="A29" s="3">
        <v>43537</v>
      </c>
      <c r="B29" s="2" t="s">
        <v>9</v>
      </c>
      <c r="C29" s="2">
        <v>1400</v>
      </c>
      <c r="D29" s="2">
        <v>3</v>
      </c>
      <c r="E29" s="2" t="s">
        <v>3</v>
      </c>
      <c r="F29" s="1">
        <v>588.20000000000005</v>
      </c>
      <c r="G29" s="1">
        <v>592.29999999999995</v>
      </c>
      <c r="H29" s="1">
        <v>598.29999999999995</v>
      </c>
      <c r="I29" s="1">
        <f t="shared" ref="I29" si="40">(IF(E29="SELL",F29-G29,IF(E29="BUY",G29-F29)))*C29*D29</f>
        <v>17219.999999999618</v>
      </c>
      <c r="J29" s="1">
        <f>(IF(E29="SELL",IF(H29="",0,G29-H29),IF(E29="BUY",IF(H29="",0,H29-G29))))*C29*D29</f>
        <v>25200</v>
      </c>
      <c r="K29" s="13">
        <f t="shared" ref="K29" si="41">SUM(I29,J29)</f>
        <v>42419.999999999622</v>
      </c>
    </row>
    <row r="30" spans="1:11" ht="15.75">
      <c r="A30" s="3">
        <v>43535</v>
      </c>
      <c r="B30" s="2" t="s">
        <v>38</v>
      </c>
      <c r="C30" s="2">
        <v>1500</v>
      </c>
      <c r="D30" s="2">
        <v>3</v>
      </c>
      <c r="E30" s="2" t="s">
        <v>3</v>
      </c>
      <c r="F30" s="1">
        <v>586.5</v>
      </c>
      <c r="G30" s="1">
        <v>588</v>
      </c>
      <c r="H30" s="1">
        <v>0</v>
      </c>
      <c r="I30" s="1">
        <f t="shared" ref="I30" si="42">(IF(E30="SELL",F30-G30,IF(E30="BUY",G30-F30)))*C30*D30</f>
        <v>6750</v>
      </c>
      <c r="J30" s="1">
        <v>0</v>
      </c>
      <c r="K30" s="13">
        <v>0</v>
      </c>
    </row>
    <row r="31" spans="1:11" ht="15.75">
      <c r="A31" s="3">
        <v>43535</v>
      </c>
      <c r="B31" s="2" t="s">
        <v>124</v>
      </c>
      <c r="C31" s="2">
        <v>1100</v>
      </c>
      <c r="D31" s="2">
        <v>3</v>
      </c>
      <c r="E31" s="2" t="s">
        <v>3</v>
      </c>
      <c r="F31" s="1">
        <v>456.8</v>
      </c>
      <c r="G31" s="1">
        <v>456.8</v>
      </c>
      <c r="H31" s="1">
        <v>0</v>
      </c>
      <c r="I31" s="1">
        <f t="shared" ref="I31" si="43">(IF(E31="SELL",F31-G31,IF(E31="BUY",G31-F31)))*C31*D31</f>
        <v>0</v>
      </c>
      <c r="J31" s="1">
        <v>0</v>
      </c>
      <c r="K31" s="13">
        <v>0</v>
      </c>
    </row>
    <row r="32" spans="1:11" ht="15.75">
      <c r="A32" s="3">
        <v>43532</v>
      </c>
      <c r="B32" s="2" t="s">
        <v>9</v>
      </c>
      <c r="C32" s="2">
        <v>1400</v>
      </c>
      <c r="D32" s="2">
        <v>3</v>
      </c>
      <c r="E32" s="2" t="s">
        <v>3</v>
      </c>
      <c r="F32" s="1">
        <v>540.1</v>
      </c>
      <c r="G32" s="1">
        <v>544</v>
      </c>
      <c r="H32" s="1">
        <v>548.29999999999995</v>
      </c>
      <c r="I32" s="1">
        <f t="shared" ref="I32" si="44">(IF(E32="SELL",F32-G32,IF(E32="BUY",G32-F32)))*C32*D32</f>
        <v>16379.999999999905</v>
      </c>
      <c r="J32" s="1">
        <f>(IF(E32="SELL",IF(H32="",0,G32-H32),IF(E32="BUY",IF(H32="",0,H32-G32))))*C32*D32</f>
        <v>18059.999999999811</v>
      </c>
      <c r="K32" s="13">
        <f t="shared" ref="K32" si="45">SUM(I32,J32)</f>
        <v>34439.999999999716</v>
      </c>
    </row>
    <row r="33" spans="1:11" ht="15.75">
      <c r="A33" s="3">
        <v>43531</v>
      </c>
      <c r="B33" s="2" t="s">
        <v>43</v>
      </c>
      <c r="C33" s="2">
        <v>750</v>
      </c>
      <c r="D33" s="2">
        <v>3</v>
      </c>
      <c r="E33" s="2" t="s">
        <v>3</v>
      </c>
      <c r="F33" s="1">
        <v>1341</v>
      </c>
      <c r="G33" s="1">
        <v>1350.3</v>
      </c>
      <c r="H33" s="1">
        <v>1360.2</v>
      </c>
      <c r="I33" s="1">
        <f t="shared" ref="I33" si="46">(IF(E33="SELL",F33-G33,IF(E33="BUY",G33-F33)))*C33*D33</f>
        <v>20924.999999999898</v>
      </c>
      <c r="J33" s="1">
        <v>0</v>
      </c>
      <c r="K33" s="13">
        <f t="shared" ref="K33" si="47">SUM(I33,J33)</f>
        <v>20924.999999999898</v>
      </c>
    </row>
    <row r="34" spans="1:11" ht="15.75">
      <c r="A34" s="3">
        <v>43530</v>
      </c>
      <c r="B34" s="2" t="s">
        <v>123</v>
      </c>
      <c r="C34" s="2">
        <v>2750</v>
      </c>
      <c r="D34" s="2">
        <v>3</v>
      </c>
      <c r="E34" s="2" t="s">
        <v>3</v>
      </c>
      <c r="F34" s="1">
        <v>369.9</v>
      </c>
      <c r="G34" s="1">
        <v>373</v>
      </c>
      <c r="H34" s="1">
        <v>375.5</v>
      </c>
      <c r="I34" s="1">
        <f t="shared" ref="I34" si="48">(IF(E34="SELL",F34-G34,IF(E34="BUY",G34-F34)))*C34*D34</f>
        <v>25575.000000000186</v>
      </c>
      <c r="J34" s="1">
        <v>0</v>
      </c>
      <c r="K34" s="13">
        <f t="shared" ref="K34" si="49">SUM(I34,J34)</f>
        <v>25575.000000000186</v>
      </c>
    </row>
    <row r="35" spans="1:11" ht="15.75">
      <c r="A35" s="3">
        <v>43529</v>
      </c>
      <c r="B35" s="2" t="s">
        <v>24</v>
      </c>
      <c r="C35" s="2">
        <v>8000</v>
      </c>
      <c r="D35" s="2">
        <v>3</v>
      </c>
      <c r="E35" s="2" t="s">
        <v>3</v>
      </c>
      <c r="F35" s="1">
        <v>96.05</v>
      </c>
      <c r="G35" s="1">
        <v>96.85</v>
      </c>
      <c r="H35" s="1">
        <v>98.2</v>
      </c>
      <c r="I35" s="1">
        <f t="shared" ref="I35" si="50">(IF(E35="SELL",F35-G35,IF(E35="BUY",G35-F35)))*C35*D35</f>
        <v>19199.999999999931</v>
      </c>
      <c r="J35" s="1">
        <f>(IF(E35="SELL",IF(H35="",0,G35-H35),IF(E35="BUY",IF(H35="",0,H35-G35))))*C35*D35</f>
        <v>32400.000000000207</v>
      </c>
      <c r="K35" s="13">
        <f t="shared" ref="K35" si="51">SUM(I35,J35)</f>
        <v>51600.000000000138</v>
      </c>
    </row>
    <row r="36" spans="1:11" ht="15.75">
      <c r="A36" s="3">
        <v>43529</v>
      </c>
      <c r="B36" s="2" t="s">
        <v>123</v>
      </c>
      <c r="C36" s="2">
        <v>2750</v>
      </c>
      <c r="D36" s="2">
        <v>3</v>
      </c>
      <c r="E36" s="2" t="s">
        <v>3</v>
      </c>
      <c r="F36" s="1">
        <v>358.15</v>
      </c>
      <c r="G36" s="1">
        <v>360.2</v>
      </c>
      <c r="H36" s="1">
        <v>363</v>
      </c>
      <c r="I36" s="1">
        <f t="shared" ref="I36" si="52">(IF(E36="SELL",F36-G36,IF(E36="BUY",G36-F36)))*C36*D36</f>
        <v>16912.500000000095</v>
      </c>
      <c r="J36" s="1">
        <f>(IF(E36="SELL",IF(H36="",0,G36-H36),IF(E36="BUY",IF(H36="",0,H36-G36))))*C36*D36</f>
        <v>23100.000000000095</v>
      </c>
      <c r="K36" s="13">
        <f t="shared" ref="K36" si="53">SUM(I36,J36)</f>
        <v>40012.500000000189</v>
      </c>
    </row>
    <row r="37" spans="1:11" ht="15.75">
      <c r="A37" s="3">
        <v>43524</v>
      </c>
      <c r="B37" s="2" t="s">
        <v>80</v>
      </c>
      <c r="C37" s="2">
        <v>1000</v>
      </c>
      <c r="D37" s="2">
        <v>3</v>
      </c>
      <c r="E37" s="2" t="s">
        <v>3</v>
      </c>
      <c r="F37" s="1">
        <v>603.5</v>
      </c>
      <c r="G37" s="1">
        <v>609.79999999999995</v>
      </c>
      <c r="H37" s="1">
        <v>618.20000000000005</v>
      </c>
      <c r="I37" s="1">
        <f t="shared" ref="I37" si="54">(IF(E37="SELL",F37-G37,IF(E37="BUY",G37-F37)))*C37*D37</f>
        <v>18899.999999999862</v>
      </c>
      <c r="J37" s="1">
        <v>0</v>
      </c>
      <c r="K37" s="13">
        <f t="shared" ref="K37" si="55">SUM(I37,J37)</f>
        <v>18899.999999999862</v>
      </c>
    </row>
    <row r="38" spans="1:11" ht="15.75">
      <c r="A38" s="3">
        <v>43523</v>
      </c>
      <c r="B38" s="2" t="s">
        <v>122</v>
      </c>
      <c r="C38" s="2">
        <v>1000</v>
      </c>
      <c r="D38" s="2">
        <v>3</v>
      </c>
      <c r="E38" s="2" t="s">
        <v>3</v>
      </c>
      <c r="F38" s="1">
        <v>585</v>
      </c>
      <c r="G38" s="1">
        <v>585</v>
      </c>
      <c r="H38" s="1">
        <v>0</v>
      </c>
      <c r="I38" s="1">
        <f t="shared" ref="I38" si="56">(IF(E38="SELL",F38-G38,IF(E38="BUY",G38-F38)))*C38*D38</f>
        <v>0</v>
      </c>
      <c r="J38" s="1">
        <v>0</v>
      </c>
      <c r="K38" s="13">
        <v>0</v>
      </c>
    </row>
    <row r="39" spans="1:11" ht="15.75">
      <c r="A39" s="3">
        <v>43522</v>
      </c>
      <c r="B39" s="2" t="s">
        <v>115</v>
      </c>
      <c r="C39" s="2">
        <v>3000</v>
      </c>
      <c r="D39" s="2">
        <v>3</v>
      </c>
      <c r="E39" s="2" t="s">
        <v>3</v>
      </c>
      <c r="F39" s="1">
        <v>242</v>
      </c>
      <c r="G39" s="1">
        <v>243.8</v>
      </c>
      <c r="H39" s="1">
        <v>246</v>
      </c>
      <c r="I39" s="1">
        <f t="shared" ref="I39" si="57">(IF(E39="SELL",F39-G39,IF(E39="BUY",G39-F39)))*C39*D39</f>
        <v>16200.000000000104</v>
      </c>
      <c r="J39" s="1">
        <f>(IF(E39="SELL",IF(H39="",0,G39-H39),IF(E39="BUY",IF(H39="",0,H39-G39))))*C39*D39</f>
        <v>19799.999999999898</v>
      </c>
      <c r="K39" s="13">
        <f t="shared" ref="K39" si="58">SUM(I39,J39)</f>
        <v>36000</v>
      </c>
    </row>
    <row r="40" spans="1:11" ht="15.75">
      <c r="A40" s="3">
        <v>43521</v>
      </c>
      <c r="B40" s="2" t="s">
        <v>9</v>
      </c>
      <c r="C40" s="2">
        <v>1400</v>
      </c>
      <c r="D40" s="2">
        <v>3</v>
      </c>
      <c r="E40" s="2" t="s">
        <v>3</v>
      </c>
      <c r="F40" s="1">
        <v>500.5</v>
      </c>
      <c r="G40" s="1">
        <v>505</v>
      </c>
      <c r="H40" s="1">
        <v>510</v>
      </c>
      <c r="I40" s="1">
        <f t="shared" ref="I40" si="59">(IF(E40="SELL",F40-G40,IF(E40="BUY",G40-F40)))*C40*D40</f>
        <v>18900</v>
      </c>
      <c r="J40" s="1">
        <v>0</v>
      </c>
      <c r="K40" s="13">
        <f t="shared" ref="K40" si="60">SUM(I40,J40)</f>
        <v>18900</v>
      </c>
    </row>
    <row r="41" spans="1:11" ht="15.75">
      <c r="A41" s="3">
        <v>43521</v>
      </c>
      <c r="B41" s="2" t="s">
        <v>78</v>
      </c>
      <c r="C41" s="2">
        <v>1100</v>
      </c>
      <c r="D41" s="2">
        <v>3</v>
      </c>
      <c r="E41" s="2" t="s">
        <v>3</v>
      </c>
      <c r="F41" s="1">
        <v>426.85</v>
      </c>
      <c r="G41" s="1">
        <v>422.3</v>
      </c>
      <c r="H41" s="1">
        <v>1092</v>
      </c>
      <c r="I41" s="1">
        <f t="shared" ref="I41" si="61">(IF(E41="SELL",F41-G41,IF(E41="BUY",G41-F41)))*C41*D41</f>
        <v>-15015.000000000038</v>
      </c>
      <c r="J41" s="1">
        <v>0</v>
      </c>
      <c r="K41" s="13">
        <f t="shared" ref="K41" si="62">SUM(I41,J41)</f>
        <v>-15015.000000000038</v>
      </c>
    </row>
    <row r="42" spans="1:11" ht="15.75">
      <c r="A42" s="3">
        <v>43518</v>
      </c>
      <c r="B42" s="2" t="s">
        <v>121</v>
      </c>
      <c r="C42" s="2">
        <v>600</v>
      </c>
      <c r="D42" s="2">
        <v>3</v>
      </c>
      <c r="E42" s="2" t="s">
        <v>3</v>
      </c>
      <c r="F42" s="1">
        <v>1071.0999999999999</v>
      </c>
      <c r="G42" s="1">
        <v>1080</v>
      </c>
      <c r="H42" s="1">
        <v>1092</v>
      </c>
      <c r="I42" s="1">
        <f t="shared" ref="I42" si="63">(IF(E42="SELL",F42-G42,IF(E42="BUY",G42-F42)))*C42*D42</f>
        <v>16020.000000000164</v>
      </c>
      <c r="J42" s="1">
        <v>0</v>
      </c>
      <c r="K42" s="13">
        <f t="shared" ref="K42" si="64">SUM(I42,J42)</f>
        <v>16020.000000000164</v>
      </c>
    </row>
    <row r="43" spans="1:11" ht="15.75">
      <c r="A43" s="3">
        <v>43517</v>
      </c>
      <c r="B43" s="2" t="s">
        <v>56</v>
      </c>
      <c r="C43" s="2">
        <v>1300</v>
      </c>
      <c r="D43" s="2">
        <v>3</v>
      </c>
      <c r="E43" s="2" t="s">
        <v>3</v>
      </c>
      <c r="F43" s="1">
        <v>450.1</v>
      </c>
      <c r="G43" s="1">
        <v>454.35</v>
      </c>
      <c r="H43" s="1">
        <v>460</v>
      </c>
      <c r="I43" s="1">
        <f>(IF(E43="SELL",F43-G43,IF(E43="BUY",G43-F43)))*C43*D43</f>
        <v>16575</v>
      </c>
      <c r="J43" s="1">
        <v>0</v>
      </c>
      <c r="K43" s="13">
        <f t="shared" ref="K43" si="65">SUM(I43,J43)</f>
        <v>16575</v>
      </c>
    </row>
    <row r="44" spans="1:11" ht="15.75">
      <c r="A44" s="3">
        <v>43511</v>
      </c>
      <c r="B44" s="2" t="s">
        <v>100</v>
      </c>
      <c r="C44" s="2">
        <v>700</v>
      </c>
      <c r="D44" s="2">
        <v>3</v>
      </c>
      <c r="E44" s="2" t="s">
        <v>0</v>
      </c>
      <c r="F44" s="1">
        <v>1326.05</v>
      </c>
      <c r="G44" s="1">
        <v>1318.2</v>
      </c>
      <c r="H44" s="1">
        <v>1338.3</v>
      </c>
      <c r="I44" s="1">
        <f>(IF(E44="SELL",F44-G44,IF(E44="BUY",G44-F44)))*C44*D44</f>
        <v>16484.999999999811</v>
      </c>
      <c r="J44" s="1">
        <v>0</v>
      </c>
      <c r="K44" s="13">
        <f t="shared" ref="K44" si="66">SUM(I44,J44)</f>
        <v>16484.999999999811</v>
      </c>
    </row>
    <row r="45" spans="1:11" ht="15.75">
      <c r="A45" s="3">
        <v>43510</v>
      </c>
      <c r="B45" s="2" t="s">
        <v>106</v>
      </c>
      <c r="C45" s="2">
        <v>1200</v>
      </c>
      <c r="D45" s="2">
        <v>3</v>
      </c>
      <c r="E45" s="2" t="s">
        <v>3</v>
      </c>
      <c r="F45" s="1">
        <v>820</v>
      </c>
      <c r="G45" s="1">
        <v>823.5</v>
      </c>
      <c r="H45" s="1">
        <v>0</v>
      </c>
      <c r="I45" s="1">
        <f>(IF(E45="SELL",F45-G45,IF(E45="BUY",G45-F45)))*C45*D45</f>
        <v>12600</v>
      </c>
      <c r="J45" s="1">
        <v>0</v>
      </c>
      <c r="K45" s="13">
        <f t="shared" ref="K45" si="67">SUM(I45,J45)</f>
        <v>12600</v>
      </c>
    </row>
    <row r="46" spans="1:11" ht="15.75">
      <c r="A46" s="3">
        <v>43508</v>
      </c>
      <c r="B46" s="2" t="s">
        <v>45</v>
      </c>
      <c r="C46" s="2">
        <v>1500</v>
      </c>
      <c r="D46" s="2">
        <v>3</v>
      </c>
      <c r="E46" s="2" t="s">
        <v>3</v>
      </c>
      <c r="F46" s="1">
        <v>303.5</v>
      </c>
      <c r="G46" s="1">
        <v>306.5</v>
      </c>
      <c r="H46" s="1">
        <v>311</v>
      </c>
      <c r="I46" s="1">
        <f>(IF(E46="SELL",F46-G46,IF(E46="BUY",G46-F46)))*C46*D46</f>
        <v>13500</v>
      </c>
      <c r="J46" s="1">
        <v>0</v>
      </c>
      <c r="K46" s="13">
        <f t="shared" ref="K46" si="68">SUM(I46,J46)</f>
        <v>13500</v>
      </c>
    </row>
    <row r="47" spans="1:11" ht="15.75">
      <c r="A47" s="3">
        <v>43507</v>
      </c>
      <c r="B47" s="2" t="s">
        <v>103</v>
      </c>
      <c r="C47" s="2">
        <v>500</v>
      </c>
      <c r="D47" s="2">
        <v>3</v>
      </c>
      <c r="E47" s="2" t="s">
        <v>0</v>
      </c>
      <c r="F47" s="1">
        <v>2196</v>
      </c>
      <c r="G47" s="1">
        <v>2183</v>
      </c>
      <c r="H47" s="1">
        <v>2168.35</v>
      </c>
      <c r="I47" s="1">
        <f>(IF(E47="SELL",F47-G47,IF(E47="BUY",G47-F47)))*C47*D47</f>
        <v>19500</v>
      </c>
      <c r="J47" s="1">
        <f>(IF(E47="SELL",IF(H47="",0,G47-H47),IF(E47="BUY",IF(H47="",0,H47-G47))))*C47*D47</f>
        <v>21975.000000000138</v>
      </c>
      <c r="K47" s="13">
        <f t="shared" ref="K47" si="69">SUM(I47,J47)</f>
        <v>41475.000000000138</v>
      </c>
    </row>
    <row r="48" spans="1:11" ht="15.75">
      <c r="A48" s="3">
        <v>43503</v>
      </c>
      <c r="B48" s="2" t="s">
        <v>121</v>
      </c>
      <c r="C48" s="2">
        <v>600</v>
      </c>
      <c r="D48" s="2">
        <v>3</v>
      </c>
      <c r="E48" s="2" t="s">
        <v>3</v>
      </c>
      <c r="F48" s="1">
        <v>1083.8</v>
      </c>
      <c r="G48" s="1">
        <v>1096</v>
      </c>
      <c r="H48" s="1">
        <v>1108</v>
      </c>
      <c r="I48" s="1">
        <f t="shared" ref="I48" si="70">(IF(E48="SELL",F48-G48,IF(E48="BUY",G48-F48)))*C48*D48</f>
        <v>21960.00000000008</v>
      </c>
      <c r="J48" s="1">
        <f>(IF(E48="SELL",IF(H48="",0,G48-H48),IF(E48="BUY",IF(H48="",0,H48-G48))))*C48*D48</f>
        <v>21600</v>
      </c>
      <c r="K48" s="13">
        <f t="shared" ref="K48" si="71">SUM(I48,J48)</f>
        <v>43560.00000000008</v>
      </c>
    </row>
    <row r="49" spans="1:11" ht="15.75">
      <c r="A49" s="3">
        <v>43502</v>
      </c>
      <c r="B49" s="2" t="s">
        <v>103</v>
      </c>
      <c r="C49" s="2">
        <v>500</v>
      </c>
      <c r="D49" s="2">
        <v>3</v>
      </c>
      <c r="E49" s="2" t="s">
        <v>3</v>
      </c>
      <c r="F49" s="1">
        <v>2111</v>
      </c>
      <c r="G49" s="1">
        <v>2120</v>
      </c>
      <c r="H49" s="1">
        <v>2135.3000000000002</v>
      </c>
      <c r="I49" s="1">
        <f t="shared" ref="I49" si="72">(IF(E49="SELL",F49-G49,IF(E49="BUY",G49-F49)))*C49*D49</f>
        <v>13500</v>
      </c>
      <c r="J49" s="1">
        <f>(IF(E49="SELL",IF(H49="",0,G49-H49),IF(E49="BUY",IF(H49="",0,H49-G49))))*C49*D49</f>
        <v>22950.000000000273</v>
      </c>
      <c r="K49" s="13">
        <f t="shared" ref="K49" si="73">SUM(I49,J49)</f>
        <v>36450.000000000276</v>
      </c>
    </row>
    <row r="50" spans="1:11" ht="15.75">
      <c r="A50" s="3">
        <v>43501</v>
      </c>
      <c r="B50" s="2" t="s">
        <v>120</v>
      </c>
      <c r="C50" s="2">
        <v>800</v>
      </c>
      <c r="D50" s="2">
        <v>3</v>
      </c>
      <c r="E50" s="2" t="s">
        <v>3</v>
      </c>
      <c r="F50" s="1">
        <v>1288</v>
      </c>
      <c r="G50" s="1">
        <v>1292.3499999999999</v>
      </c>
      <c r="H50" s="1">
        <v>0</v>
      </c>
      <c r="I50" s="1">
        <f t="shared" ref="I50" si="74">(IF(E50="SELL",F50-G50,IF(E50="BUY",G50-F50)))*C50*D50</f>
        <v>10439.999999999782</v>
      </c>
      <c r="J50" s="1">
        <v>0</v>
      </c>
      <c r="K50" s="13">
        <f t="shared" ref="K50" si="75">SUM(I50,J50)</f>
        <v>10439.999999999782</v>
      </c>
    </row>
    <row r="51" spans="1:11" ht="15.75">
      <c r="A51" s="3">
        <v>43500</v>
      </c>
      <c r="B51" s="2" t="s">
        <v>95</v>
      </c>
      <c r="C51" s="2">
        <v>1300</v>
      </c>
      <c r="D51" s="2">
        <v>3</v>
      </c>
      <c r="E51" s="2" t="s">
        <v>3</v>
      </c>
      <c r="F51" s="1">
        <v>555</v>
      </c>
      <c r="G51" s="1">
        <v>550</v>
      </c>
      <c r="H51" s="1">
        <v>0</v>
      </c>
      <c r="I51" s="1">
        <f t="shared" ref="I51" si="76">(IF(E51="SELL",F51-G51,IF(E51="BUY",G51-F51)))*C51*D51</f>
        <v>-19500</v>
      </c>
      <c r="J51" s="1">
        <v>0</v>
      </c>
      <c r="K51" s="13">
        <f t="shared" ref="K51" si="77">SUM(I51,J51)</f>
        <v>-19500</v>
      </c>
    </row>
    <row r="52" spans="1:11" ht="15.75">
      <c r="A52" s="3">
        <v>43497</v>
      </c>
      <c r="B52" s="2" t="s">
        <v>28</v>
      </c>
      <c r="C52" s="2">
        <v>1750</v>
      </c>
      <c r="D52" s="2">
        <v>3</v>
      </c>
      <c r="E52" s="2" t="s">
        <v>0</v>
      </c>
      <c r="F52" s="1">
        <v>188</v>
      </c>
      <c r="G52" s="1">
        <v>186.2</v>
      </c>
      <c r="H52" s="1">
        <v>183.3</v>
      </c>
      <c r="I52" s="1">
        <f t="shared" ref="I52" si="78">(IF(E52="SELL",F52-G52,IF(E52="BUY",G52-F52)))*C52*D52</f>
        <v>9450.00000000006</v>
      </c>
      <c r="J52" s="1">
        <f>(IF(E52="SELL",IF(H52="",0,G52-H52),IF(E52="BUY",IF(H52="",0,H52-G52))))*C52*D52</f>
        <v>15224.99999999988</v>
      </c>
      <c r="K52" s="13">
        <f t="shared" ref="K52" si="79">SUM(I52,J52)</f>
        <v>24674.999999999942</v>
      </c>
    </row>
    <row r="53" spans="1:11" ht="15.75">
      <c r="A53" s="3">
        <v>43496</v>
      </c>
      <c r="B53" s="2" t="s">
        <v>119</v>
      </c>
      <c r="C53" s="2">
        <v>500</v>
      </c>
      <c r="D53" s="2">
        <v>3</v>
      </c>
      <c r="E53" s="2" t="s">
        <v>3</v>
      </c>
      <c r="F53" s="1">
        <v>1176</v>
      </c>
      <c r="G53" s="1">
        <v>1176</v>
      </c>
      <c r="H53" s="1">
        <f t="shared" ref="H53" si="80">(IF(D53="SELL",E53-F53,IF(D53="BUY",F53-E53)))*C53</f>
        <v>0</v>
      </c>
      <c r="I53" s="1">
        <v>0</v>
      </c>
      <c r="J53" s="13">
        <f t="shared" ref="J53" si="81">SUM(H53,I53)</f>
        <v>0</v>
      </c>
      <c r="K53" s="14">
        <v>0</v>
      </c>
    </row>
    <row r="54" spans="1:11" ht="15.75">
      <c r="A54" s="3">
        <v>43495</v>
      </c>
      <c r="B54" s="2" t="s">
        <v>118</v>
      </c>
      <c r="C54" s="2">
        <v>500</v>
      </c>
      <c r="D54" s="2">
        <v>3</v>
      </c>
      <c r="E54" s="2" t="s">
        <v>3</v>
      </c>
      <c r="F54" s="1">
        <v>1232.3</v>
      </c>
      <c r="G54" s="1">
        <v>1238.3</v>
      </c>
      <c r="H54" s="1">
        <v>1253.2</v>
      </c>
      <c r="I54" s="1">
        <f t="shared" ref="I54" si="82">(IF(E54="SELL",F54-G54,IF(E54="BUY",G54-F54)))*C54*D54</f>
        <v>9000</v>
      </c>
      <c r="J54" s="1">
        <v>0</v>
      </c>
      <c r="K54" s="13">
        <f t="shared" ref="K54" si="83">SUM(I54,J54)</f>
        <v>9000</v>
      </c>
    </row>
    <row r="55" spans="1:11" ht="15.75">
      <c r="A55" s="3">
        <v>43494</v>
      </c>
      <c r="B55" s="2" t="s">
        <v>117</v>
      </c>
      <c r="C55" s="2">
        <v>400</v>
      </c>
      <c r="D55" s="2">
        <v>3</v>
      </c>
      <c r="E55" s="2" t="s">
        <v>3</v>
      </c>
      <c r="F55" s="1">
        <v>1603</v>
      </c>
      <c r="G55" s="1">
        <v>1615</v>
      </c>
      <c r="H55" s="1">
        <v>1630.2</v>
      </c>
      <c r="I55" s="1">
        <f t="shared" ref="I55" si="84">(IF(E55="SELL",F55-G55,IF(E55="BUY",G55-F55)))*C55*D55</f>
        <v>14400</v>
      </c>
      <c r="J55" s="1">
        <v>0</v>
      </c>
      <c r="K55" s="13">
        <f t="shared" ref="K55" si="85">SUM(I55,J55)</f>
        <v>14400</v>
      </c>
    </row>
    <row r="56" spans="1:11" ht="15.75">
      <c r="A56" s="3">
        <v>43493</v>
      </c>
      <c r="B56" s="2" t="s">
        <v>56</v>
      </c>
      <c r="C56" s="2">
        <v>1300</v>
      </c>
      <c r="D56" s="2">
        <v>3</v>
      </c>
      <c r="E56" s="2" t="s">
        <v>3</v>
      </c>
      <c r="F56" s="1">
        <v>360.2</v>
      </c>
      <c r="G56" s="1">
        <v>363.8</v>
      </c>
      <c r="H56" s="1">
        <v>368</v>
      </c>
      <c r="I56" s="1">
        <f t="shared" ref="I56" si="86">(IF(E56="SELL",F56-G56,IF(E56="BUY",G56-F56)))*C56*D56</f>
        <v>14040.000000000087</v>
      </c>
      <c r="J56" s="1">
        <f>(IF(E56="SELL",IF(H56="",0,G56-H56),IF(E56="BUY",IF(H56="",0,H56-G56))))*C56*D56</f>
        <v>16379.999999999956</v>
      </c>
      <c r="K56" s="13">
        <f t="shared" ref="K56" si="87">SUM(I56,J56)</f>
        <v>30420.000000000044</v>
      </c>
    </row>
    <row r="57" spans="1:11" ht="15.75">
      <c r="A57" s="3">
        <v>43489</v>
      </c>
      <c r="B57" s="2" t="s">
        <v>43</v>
      </c>
      <c r="C57" s="2">
        <v>750</v>
      </c>
      <c r="D57" s="2">
        <v>3</v>
      </c>
      <c r="E57" s="2" t="s">
        <v>3</v>
      </c>
      <c r="F57" s="1">
        <v>1308.3</v>
      </c>
      <c r="G57" s="1">
        <v>1308.3</v>
      </c>
      <c r="H57" s="1">
        <v>0</v>
      </c>
      <c r="I57" s="1">
        <f t="shared" ref="I57" si="88">(IF(E57="SELL",F57-G57,IF(E57="BUY",G57-F57)))*C57*D57</f>
        <v>0</v>
      </c>
      <c r="J57" s="1">
        <v>0</v>
      </c>
      <c r="K57" s="13">
        <f t="shared" ref="K57" si="89">SUM(I57,J57)</f>
        <v>0</v>
      </c>
    </row>
    <row r="58" spans="1:11" ht="15.75">
      <c r="A58" s="3">
        <v>43488</v>
      </c>
      <c r="B58" s="2" t="s">
        <v>17</v>
      </c>
      <c r="C58" s="2">
        <v>600</v>
      </c>
      <c r="D58" s="2">
        <v>3</v>
      </c>
      <c r="E58" s="2" t="s">
        <v>3</v>
      </c>
      <c r="F58" s="1">
        <v>1108</v>
      </c>
      <c r="G58" s="1">
        <v>1096.2</v>
      </c>
      <c r="H58" s="1">
        <v>0</v>
      </c>
      <c r="I58" s="1">
        <f t="shared" ref="I58" si="90">(IF(E58="SELL",F58-G58,IF(E58="BUY",G58-F58)))*C58*D58</f>
        <v>-21239.99999999992</v>
      </c>
      <c r="J58" s="1">
        <v>0</v>
      </c>
      <c r="K58" s="13">
        <f t="shared" ref="K58" si="91">SUM(I58,J58)</f>
        <v>-21239.99999999992</v>
      </c>
    </row>
    <row r="59" spans="1:11" ht="15.75">
      <c r="A59" s="3">
        <v>43486</v>
      </c>
      <c r="B59" s="2" t="s">
        <v>100</v>
      </c>
      <c r="C59" s="2">
        <v>700</v>
      </c>
      <c r="D59" s="2">
        <v>3</v>
      </c>
      <c r="E59" s="2" t="s">
        <v>3</v>
      </c>
      <c r="F59" s="1">
        <v>1450.5</v>
      </c>
      <c r="G59" s="1">
        <v>1460</v>
      </c>
      <c r="H59" s="1">
        <v>1468.3</v>
      </c>
      <c r="I59" s="1">
        <f t="shared" ref="I59" si="92">(IF(E59="SELL",F59-G59,IF(E59="BUY",G59-F59)))*C59*D59</f>
        <v>19950</v>
      </c>
      <c r="J59" s="1">
        <f>(IF(E59="SELL",IF(H59="",0,G59-H59),IF(E59="BUY",IF(H59="",0,H59-G59))))*C59*D59</f>
        <v>17429.999999999905</v>
      </c>
      <c r="K59" s="13">
        <f t="shared" ref="K59" si="93">SUM(I59,J59)</f>
        <v>37379.999999999905</v>
      </c>
    </row>
    <row r="60" spans="1:11" ht="15.75">
      <c r="A60" s="3">
        <v>43480</v>
      </c>
      <c r="B60" s="2" t="s">
        <v>28</v>
      </c>
      <c r="C60" s="2">
        <v>1750</v>
      </c>
      <c r="D60" s="2">
        <v>3</v>
      </c>
      <c r="E60" s="2" t="s">
        <v>3</v>
      </c>
      <c r="F60" s="1">
        <v>203</v>
      </c>
      <c r="G60" s="1">
        <v>205.5</v>
      </c>
      <c r="H60" s="1">
        <v>208</v>
      </c>
      <c r="I60" s="1">
        <f t="shared" ref="I60" si="94">(IF(E60="SELL",F60-G60,IF(E60="BUY",G60-F60)))*C60*D60</f>
        <v>13125</v>
      </c>
      <c r="J60" s="1">
        <v>0</v>
      </c>
      <c r="K60" s="13">
        <f t="shared" ref="K60" si="95">SUM(I60,J60)</f>
        <v>13125</v>
      </c>
    </row>
    <row r="61" spans="1:11" ht="15.75">
      <c r="A61" s="3">
        <v>43474</v>
      </c>
      <c r="B61" s="2" t="s">
        <v>103</v>
      </c>
      <c r="C61" s="2">
        <v>500</v>
      </c>
      <c r="D61" s="2">
        <v>3</v>
      </c>
      <c r="E61" s="2" t="s">
        <v>3</v>
      </c>
      <c r="F61" s="1">
        <v>2056</v>
      </c>
      <c r="G61" s="1">
        <v>2063.8000000000002</v>
      </c>
      <c r="H61" s="1">
        <v>2080</v>
      </c>
      <c r="I61" s="1">
        <f t="shared" ref="I61" si="96">(IF(E61="SELL",F61-G61,IF(E61="BUY",G61-F61)))*C61*D61</f>
        <v>11700.000000000273</v>
      </c>
      <c r="J61" s="1">
        <v>0</v>
      </c>
      <c r="K61" s="13">
        <f t="shared" ref="K61" si="97">SUM(I61,J61)</f>
        <v>11700.000000000273</v>
      </c>
    </row>
    <row r="62" spans="1:11" ht="15.75">
      <c r="A62" s="3">
        <v>43473</v>
      </c>
      <c r="B62" s="2" t="s">
        <v>9</v>
      </c>
      <c r="C62" s="2">
        <v>1400</v>
      </c>
      <c r="D62" s="2">
        <v>3</v>
      </c>
      <c r="E62" s="2" t="s">
        <v>3</v>
      </c>
      <c r="F62" s="1">
        <v>493.8</v>
      </c>
      <c r="G62" s="1">
        <v>496.5</v>
      </c>
      <c r="H62" s="1">
        <v>501.5</v>
      </c>
      <c r="I62" s="1">
        <f t="shared" ref="I62" si="98">(IF(E62="SELL",F62-G62,IF(E62="BUY",G62-F62)))*C62*D62</f>
        <v>11339.999999999953</v>
      </c>
      <c r="J62" s="1">
        <f>(IF(E62="SELL",IF(H62="",0,G62-H62),IF(E62="BUY",IF(H62="",0,H62-G62))))*C62*D62</f>
        <v>21000</v>
      </c>
      <c r="K62" s="13">
        <f t="shared" ref="K62" si="99">SUM(I62,J62)</f>
        <v>32339.999999999953</v>
      </c>
    </row>
    <row r="63" spans="1:11" ht="15.75">
      <c r="A63" s="3">
        <v>43472</v>
      </c>
      <c r="B63" s="2" t="s">
        <v>116</v>
      </c>
      <c r="C63" s="2">
        <v>500</v>
      </c>
      <c r="D63" s="2">
        <v>3</v>
      </c>
      <c r="E63" s="2" t="s">
        <v>3</v>
      </c>
      <c r="F63" s="1">
        <v>1156</v>
      </c>
      <c r="G63" s="1">
        <v>1165</v>
      </c>
      <c r="H63" s="1">
        <v>1180.2</v>
      </c>
      <c r="I63" s="1">
        <f t="shared" ref="I63" si="100">(IF(E63="SELL",F63-G63,IF(E63="BUY",G63-F63)))*C63*D63</f>
        <v>13500</v>
      </c>
      <c r="J63" s="1">
        <f>(IF(E63="SELL",IF(H63="",0,G63-H63),IF(E63="BUY",IF(H63="",0,H63-G63))))*C63*D63</f>
        <v>22800.000000000069</v>
      </c>
      <c r="K63" s="13">
        <f t="shared" ref="K63" si="101">SUM(I63,J63)</f>
        <v>36300.000000000073</v>
      </c>
    </row>
    <row r="64" spans="1:11" ht="15.75">
      <c r="A64" s="3">
        <v>43469</v>
      </c>
      <c r="B64" s="2" t="s">
        <v>14</v>
      </c>
      <c r="C64" s="2">
        <v>500</v>
      </c>
      <c r="D64" s="2">
        <v>3</v>
      </c>
      <c r="E64" s="2" t="s">
        <v>0</v>
      </c>
      <c r="F64" s="1">
        <v>873</v>
      </c>
      <c r="G64" s="1">
        <v>865.3</v>
      </c>
      <c r="H64" s="1">
        <v>853</v>
      </c>
      <c r="I64" s="1">
        <f>(IF(E64="SELL",F64-G64,IF(E64="BUY",G64-F64)))*C64*D64</f>
        <v>11550.000000000069</v>
      </c>
      <c r="J64" s="1">
        <v>0</v>
      </c>
      <c r="K64" s="13">
        <f t="shared" ref="K64" si="102">SUM(I64,J64)</f>
        <v>11550.000000000069</v>
      </c>
    </row>
    <row r="65" spans="1:11" ht="15.75">
      <c r="A65" s="3">
        <v>43468</v>
      </c>
      <c r="B65" s="2" t="s">
        <v>20</v>
      </c>
      <c r="C65" s="2">
        <v>1200</v>
      </c>
      <c r="D65" s="2">
        <v>3</v>
      </c>
      <c r="E65" s="2" t="s">
        <v>0</v>
      </c>
      <c r="F65" s="1">
        <v>239.6</v>
      </c>
      <c r="G65" s="1">
        <v>232.3</v>
      </c>
      <c r="H65" s="1">
        <v>230</v>
      </c>
      <c r="I65" s="1">
        <f t="shared" ref="I65" si="103">(IF(E65="SELL",F65-G65,IF(E65="BUY",G65-F65)))*C65*D65</f>
        <v>26279.999999999942</v>
      </c>
      <c r="J65" s="1">
        <v>0</v>
      </c>
      <c r="K65" s="13">
        <f t="shared" ref="K65" si="104">SUM(I65,J65)</f>
        <v>26279.999999999942</v>
      </c>
    </row>
    <row r="66" spans="1:11" ht="15.75">
      <c r="A66" s="3">
        <v>43462</v>
      </c>
      <c r="B66" s="2" t="s">
        <v>12</v>
      </c>
      <c r="C66" s="2">
        <v>9000</v>
      </c>
      <c r="D66" s="2">
        <v>3</v>
      </c>
      <c r="E66" s="2" t="s">
        <v>3</v>
      </c>
      <c r="F66" s="1">
        <v>70.8</v>
      </c>
      <c r="G66" s="1">
        <v>69.900000000000006</v>
      </c>
      <c r="H66" s="1">
        <v>0</v>
      </c>
      <c r="I66" s="1">
        <f t="shared" ref="I66" si="105">(IF(E66="SELL",F66-G66,IF(E66="BUY",G66-F66)))*C66*D66</f>
        <v>-24299.999999999771</v>
      </c>
      <c r="J66" s="1">
        <v>0</v>
      </c>
      <c r="K66" s="13">
        <f t="shared" ref="K66" si="106">SUM(I66,J66)</f>
        <v>-24299.999999999771</v>
      </c>
    </row>
    <row r="67" spans="1:11" ht="15.75">
      <c r="A67" s="3">
        <v>43462</v>
      </c>
      <c r="B67" s="2" t="s">
        <v>20</v>
      </c>
      <c r="C67" s="2">
        <v>1200</v>
      </c>
      <c r="D67" s="2">
        <v>3</v>
      </c>
      <c r="E67" s="2" t="s">
        <v>0</v>
      </c>
      <c r="F67" s="1">
        <v>262.60000000000002</v>
      </c>
      <c r="G67" s="1">
        <v>262.60000000000002</v>
      </c>
      <c r="H67" s="1">
        <v>0</v>
      </c>
      <c r="I67" s="1">
        <f t="shared" ref="I67" si="107">(IF(E67="SELL",F67-G67,IF(E67="BUY",G67-F67)))*C67*D67</f>
        <v>0</v>
      </c>
      <c r="J67" s="1">
        <v>0</v>
      </c>
      <c r="K67" s="13">
        <f t="shared" ref="K67" si="108">SUM(I67,J67)</f>
        <v>0</v>
      </c>
    </row>
    <row r="68" spans="1:11" ht="15.75">
      <c r="A68" s="3">
        <v>43460</v>
      </c>
      <c r="B68" s="2" t="s">
        <v>67</v>
      </c>
      <c r="C68" s="2">
        <v>1500</v>
      </c>
      <c r="D68" s="2">
        <v>3</v>
      </c>
      <c r="E68" s="2" t="s">
        <v>0</v>
      </c>
      <c r="F68" s="1">
        <v>558</v>
      </c>
      <c r="G68" s="1">
        <v>554.70000000000005</v>
      </c>
      <c r="H68" s="1">
        <v>545.29999999999995</v>
      </c>
      <c r="I68" s="1">
        <f t="shared" ref="I68" si="109">(IF(E68="SELL",F68-G68,IF(E68="BUY",G68-F68)))*C68*D68</f>
        <v>14849.999999999796</v>
      </c>
      <c r="J68" s="1">
        <v>0</v>
      </c>
      <c r="K68" s="13">
        <f t="shared" ref="K68" si="110">SUM(I68,J68)</f>
        <v>14849.999999999796</v>
      </c>
    </row>
    <row r="69" spans="1:11" ht="15.75">
      <c r="A69" s="3">
        <v>43455</v>
      </c>
      <c r="B69" s="2" t="s">
        <v>58</v>
      </c>
      <c r="C69" s="2">
        <v>500</v>
      </c>
      <c r="D69" s="2">
        <v>3</v>
      </c>
      <c r="E69" s="2" t="s">
        <v>3</v>
      </c>
      <c r="F69" s="1">
        <v>598</v>
      </c>
      <c r="G69" s="1">
        <v>591</v>
      </c>
      <c r="H69" s="1">
        <v>0</v>
      </c>
      <c r="I69" s="1">
        <f t="shared" ref="I69" si="111">(IF(E69="SELL",F69-G69,IF(E69="BUY",G69-F69)))*C69*D69</f>
        <v>-10500</v>
      </c>
      <c r="J69" s="1">
        <v>0</v>
      </c>
      <c r="K69" s="13">
        <f t="shared" ref="K69" si="112">SUM(I69,J69)</f>
        <v>-10500</v>
      </c>
    </row>
    <row r="70" spans="1:11" ht="15.75">
      <c r="A70" s="3">
        <v>43454</v>
      </c>
      <c r="B70" s="2" t="s">
        <v>103</v>
      </c>
      <c r="C70" s="2">
        <v>500</v>
      </c>
      <c r="D70" s="2">
        <v>3</v>
      </c>
      <c r="E70" s="2" t="s">
        <v>3</v>
      </c>
      <c r="F70" s="1">
        <v>2268.3000000000002</v>
      </c>
      <c r="G70" s="1">
        <v>2256</v>
      </c>
      <c r="H70" s="1">
        <v>0</v>
      </c>
      <c r="I70" s="1">
        <f t="shared" ref="I70" si="113">(IF(E70="SELL",F70-G70,IF(E70="BUY",G70-F70)))*C70*D70</f>
        <v>-18450.000000000273</v>
      </c>
      <c r="J70" s="1">
        <v>0</v>
      </c>
      <c r="K70" s="13">
        <f t="shared" ref="K70" si="114">SUM(I70,J70)</f>
        <v>-18450.000000000273</v>
      </c>
    </row>
    <row r="71" spans="1:11" ht="15.75">
      <c r="A71" s="3">
        <v>43453</v>
      </c>
      <c r="B71" s="2" t="s">
        <v>100</v>
      </c>
      <c r="C71" s="2">
        <v>700</v>
      </c>
      <c r="D71" s="2">
        <v>3</v>
      </c>
      <c r="E71" s="2" t="s">
        <v>3</v>
      </c>
      <c r="F71" s="1">
        <v>1386.5</v>
      </c>
      <c r="G71" s="1">
        <v>1400</v>
      </c>
      <c r="H71" s="1">
        <v>1411</v>
      </c>
      <c r="I71" s="1">
        <f t="shared" ref="I71" si="115">(IF(E71="SELL",F71-G71,IF(E71="BUY",G71-F71)))*C71*D71</f>
        <v>28350</v>
      </c>
      <c r="J71" s="1">
        <f>(IF(E71="SELL",IF(H71="",0,G71-H71),IF(E71="BUY",IF(H71="",0,H71-G71))))*C71*D71</f>
        <v>23100</v>
      </c>
      <c r="K71" s="13">
        <f t="shared" ref="K71" si="116">SUM(I71,J71)</f>
        <v>51450</v>
      </c>
    </row>
    <row r="72" spans="1:11" ht="15.75">
      <c r="A72" s="3">
        <v>43452</v>
      </c>
      <c r="B72" s="2" t="s">
        <v>103</v>
      </c>
      <c r="C72" s="2">
        <v>500</v>
      </c>
      <c r="D72" s="2">
        <v>3</v>
      </c>
      <c r="E72" s="2" t="s">
        <v>3</v>
      </c>
      <c r="F72" s="1">
        <v>2226.1999999999998</v>
      </c>
      <c r="G72" s="1">
        <v>2226.1999999999998</v>
      </c>
      <c r="H72" s="1">
        <v>0</v>
      </c>
      <c r="I72" s="1">
        <f t="shared" ref="I72" si="117">(IF(E72="SELL",F72-G72,IF(E72="BUY",G72-F72)))*C72*D72</f>
        <v>0</v>
      </c>
      <c r="J72" s="1">
        <v>0</v>
      </c>
      <c r="K72" s="13">
        <v>0</v>
      </c>
    </row>
    <row r="73" spans="1:11" ht="15.75">
      <c r="A73" s="3">
        <v>43451</v>
      </c>
      <c r="B73" s="2" t="s">
        <v>14</v>
      </c>
      <c r="C73" s="2">
        <v>500</v>
      </c>
      <c r="D73" s="2">
        <v>3</v>
      </c>
      <c r="E73" s="2" t="s">
        <v>3</v>
      </c>
      <c r="F73" s="1">
        <v>820</v>
      </c>
      <c r="G73" s="1">
        <v>830</v>
      </c>
      <c r="H73" s="1">
        <v>838.3</v>
      </c>
      <c r="I73" s="1">
        <f t="shared" ref="I73" si="118">(IF(E73="SELL",F73-G73,IF(E73="BUY",G73-F73)))*C73*D73</f>
        <v>15000</v>
      </c>
      <c r="J73" s="1">
        <f>(IF(E73="SELL",IF(H73="",0,G73-H73),IF(E73="BUY",IF(H73="",0,H73-G73))))*C73*D73</f>
        <v>12449.999999999931</v>
      </c>
      <c r="K73" s="13">
        <f t="shared" ref="K73" si="119">SUM(I73,J73)</f>
        <v>27449.999999999931</v>
      </c>
    </row>
    <row r="74" spans="1:11" ht="15.75">
      <c r="A74" s="3">
        <v>43448</v>
      </c>
      <c r="B74" s="2" t="s">
        <v>41</v>
      </c>
      <c r="C74" s="2">
        <v>1100</v>
      </c>
      <c r="D74" s="2">
        <v>3</v>
      </c>
      <c r="E74" s="2" t="s">
        <v>3</v>
      </c>
      <c r="F74" s="1">
        <v>668.8</v>
      </c>
      <c r="G74" s="1">
        <v>675.3</v>
      </c>
      <c r="H74" s="1">
        <v>682</v>
      </c>
      <c r="I74" s="1">
        <f t="shared" ref="I74" si="120">(IF(E74="SELL",F74-G74,IF(E74="BUY",G74-F74)))*C74*D74</f>
        <v>21450</v>
      </c>
      <c r="J74" s="1">
        <v>0</v>
      </c>
      <c r="K74" s="13">
        <f t="shared" ref="K74" si="121">SUM(I74,J74)</f>
        <v>21450</v>
      </c>
    </row>
    <row r="75" spans="1:11" ht="15.75">
      <c r="A75" s="3">
        <v>43448</v>
      </c>
      <c r="B75" s="2" t="s">
        <v>29</v>
      </c>
      <c r="C75" s="2">
        <v>1500</v>
      </c>
      <c r="D75" s="2">
        <v>3</v>
      </c>
      <c r="E75" s="2" t="s">
        <v>3</v>
      </c>
      <c r="F75" s="1">
        <v>84.1</v>
      </c>
      <c r="G75" s="1">
        <v>86.2</v>
      </c>
      <c r="H75" s="1">
        <v>90</v>
      </c>
      <c r="I75" s="1">
        <f t="shared" ref="I75" si="122">(IF(E75="SELL",F75-G75,IF(E75="BUY",G75-F75)))*C75*D75</f>
        <v>9450.0000000000382</v>
      </c>
      <c r="J75" s="1">
        <v>0</v>
      </c>
      <c r="K75" s="13">
        <f t="shared" ref="K75" si="123">SUM(I75,J75)</f>
        <v>9450.0000000000382</v>
      </c>
    </row>
    <row r="76" spans="1:11" ht="15.75">
      <c r="A76" s="3">
        <v>43447</v>
      </c>
      <c r="B76" s="2" t="s">
        <v>110</v>
      </c>
      <c r="C76" s="2">
        <v>250</v>
      </c>
      <c r="D76" s="2">
        <v>3</v>
      </c>
      <c r="E76" s="2" t="s">
        <v>3</v>
      </c>
      <c r="F76" s="1">
        <v>2530.1999999999998</v>
      </c>
      <c r="G76" s="1">
        <v>2500.1</v>
      </c>
      <c r="H76" s="1">
        <v>0</v>
      </c>
      <c r="I76" s="1">
        <f t="shared" ref="I76" si="124">(IF(E76="SELL",F76-G76,IF(E76="BUY",G76-F76)))*C76*D76</f>
        <v>-22574.999999999931</v>
      </c>
      <c r="J76" s="1">
        <v>0</v>
      </c>
      <c r="K76" s="13">
        <f t="shared" ref="K76" si="125">SUM(I76,J76)</f>
        <v>-22574.999999999931</v>
      </c>
    </row>
    <row r="77" spans="1:11" ht="15.75">
      <c r="A77" s="3">
        <v>43446</v>
      </c>
      <c r="B77" s="2" t="s">
        <v>67</v>
      </c>
      <c r="C77" s="2">
        <v>1500</v>
      </c>
      <c r="D77" s="2">
        <v>3</v>
      </c>
      <c r="E77" s="2" t="s">
        <v>3</v>
      </c>
      <c r="F77" s="1">
        <v>533.5</v>
      </c>
      <c r="G77" s="1">
        <v>538</v>
      </c>
      <c r="H77" s="1">
        <v>545</v>
      </c>
      <c r="I77" s="1">
        <f t="shared" ref="I77" si="126">(IF(E77="SELL",F77-G77,IF(E77="BUY",G77-F77)))*C77*D77</f>
        <v>20250</v>
      </c>
      <c r="J77" s="1">
        <f>(IF(E77="SELL",IF(H77="",0,G77-H77),IF(E77="BUY",IF(H77="",0,H77-G77))))*C77*D77</f>
        <v>31500</v>
      </c>
      <c r="K77" s="13">
        <f t="shared" ref="K77" si="127">SUM(I77,J77)</f>
        <v>51750</v>
      </c>
    </row>
    <row r="78" spans="1:11" ht="15.75">
      <c r="A78" s="3">
        <v>43445</v>
      </c>
      <c r="B78" s="2" t="s">
        <v>98</v>
      </c>
      <c r="C78" s="2">
        <v>1500</v>
      </c>
      <c r="D78" s="2">
        <v>3</v>
      </c>
      <c r="E78" s="2" t="s">
        <v>3</v>
      </c>
      <c r="F78" s="1">
        <v>203.5</v>
      </c>
      <c r="G78" s="1">
        <v>208</v>
      </c>
      <c r="H78" s="1">
        <v>215.3</v>
      </c>
      <c r="I78" s="1">
        <f t="shared" ref="I78" si="128">(IF(E78="SELL",F78-G78,IF(E78="BUY",G78-F78)))*C78*D78</f>
        <v>20250</v>
      </c>
      <c r="J78" s="1">
        <v>0</v>
      </c>
      <c r="K78" s="13">
        <f t="shared" ref="K78" si="129">SUM(I78,J78)</f>
        <v>20250</v>
      </c>
    </row>
    <row r="79" spans="1:11" ht="15.75">
      <c r="A79" s="3">
        <v>43444</v>
      </c>
      <c r="B79" s="2" t="s">
        <v>95</v>
      </c>
      <c r="C79" s="2">
        <v>1000</v>
      </c>
      <c r="D79" s="2">
        <v>3</v>
      </c>
      <c r="E79" s="2" t="s">
        <v>3</v>
      </c>
      <c r="F79" s="1">
        <v>426</v>
      </c>
      <c r="G79" s="1">
        <v>431</v>
      </c>
      <c r="H79" s="1">
        <v>440.2</v>
      </c>
      <c r="I79" s="1">
        <f t="shared" ref="I79" si="130">(IF(E79="SELL",F79-G79,IF(E79="BUY",G79-F79)))*C79*D79</f>
        <v>15000</v>
      </c>
      <c r="J79" s="1">
        <v>0</v>
      </c>
      <c r="K79" s="13">
        <f t="shared" ref="K79" si="131">SUM(I79,J79)</f>
        <v>15000</v>
      </c>
    </row>
    <row r="80" spans="1:11" ht="15.75">
      <c r="A80" s="3">
        <v>43440</v>
      </c>
      <c r="B80" s="2" t="s">
        <v>38</v>
      </c>
      <c r="C80" s="2">
        <v>1500</v>
      </c>
      <c r="D80" s="2">
        <v>3</v>
      </c>
      <c r="E80" s="2" t="s">
        <v>0</v>
      </c>
      <c r="F80" s="1">
        <v>410</v>
      </c>
      <c r="G80" s="1">
        <v>405.3</v>
      </c>
      <c r="H80" s="1">
        <v>399.2</v>
      </c>
      <c r="I80" s="1">
        <f t="shared" ref="I80" si="132">(IF(E80="SELL",F80-G80,IF(E80="BUY",G80-F80)))*C80*D80</f>
        <v>21149.999999999949</v>
      </c>
      <c r="J80" s="1">
        <f>(IF(E80="SELL",IF(H80="",0,G80-H80),IF(E80="BUY",IF(H80="",0,H80-G80))))*C80*D80</f>
        <v>27450.000000000102</v>
      </c>
      <c r="K80" s="13">
        <f t="shared" ref="K80" si="133">SUM(I80,J80)</f>
        <v>48600.000000000051</v>
      </c>
    </row>
    <row r="81" spans="1:11" ht="15.75">
      <c r="A81" s="3">
        <v>43440</v>
      </c>
      <c r="B81" s="2" t="s">
        <v>115</v>
      </c>
      <c r="C81" s="2">
        <v>3000</v>
      </c>
      <c r="D81" s="2">
        <v>3</v>
      </c>
      <c r="E81" s="2" t="s">
        <v>3</v>
      </c>
      <c r="F81" s="1">
        <v>264</v>
      </c>
      <c r="G81" s="1">
        <v>262</v>
      </c>
      <c r="H81" s="1">
        <v>0</v>
      </c>
      <c r="I81" s="1">
        <f t="shared" ref="I81" si="134">(IF(E81="SELL",F81-G81,IF(E81="BUY",G81-F81)))*C81*D81</f>
        <v>-18000</v>
      </c>
      <c r="J81" s="1">
        <v>0</v>
      </c>
      <c r="K81" s="13">
        <f t="shared" ref="K81" si="135">SUM(I81,J81)</f>
        <v>-18000</v>
      </c>
    </row>
    <row r="82" spans="1:11" ht="15.75">
      <c r="A82" s="3">
        <v>43440</v>
      </c>
      <c r="B82" s="2" t="s">
        <v>104</v>
      </c>
      <c r="C82" s="2">
        <v>6000</v>
      </c>
      <c r="D82" s="2">
        <v>3</v>
      </c>
      <c r="E82" s="2" t="s">
        <v>3</v>
      </c>
      <c r="F82" s="1">
        <v>92</v>
      </c>
      <c r="G82" s="1">
        <v>90.6</v>
      </c>
      <c r="H82" s="1">
        <v>0</v>
      </c>
      <c r="I82" s="1">
        <f t="shared" ref="I82" si="136">(IF(E82="SELL",F82-G82,IF(E82="BUY",G82-F82)))*C82*D82</f>
        <v>-25200.000000000102</v>
      </c>
      <c r="J82" s="1">
        <v>0</v>
      </c>
      <c r="K82" s="13">
        <f t="shared" ref="K82" si="137">SUM(I82,J82)</f>
        <v>-25200.000000000102</v>
      </c>
    </row>
    <row r="83" spans="1:11" ht="15.75">
      <c r="A83" s="3">
        <v>43440</v>
      </c>
      <c r="B83" s="2" t="s">
        <v>45</v>
      </c>
      <c r="C83" s="2">
        <v>1300</v>
      </c>
      <c r="D83" s="2">
        <v>3</v>
      </c>
      <c r="E83" s="2" t="s">
        <v>3</v>
      </c>
      <c r="F83" s="1">
        <v>310.55</v>
      </c>
      <c r="G83" s="1">
        <v>315</v>
      </c>
      <c r="H83" s="1">
        <v>318.2</v>
      </c>
      <c r="I83" s="1">
        <f t="shared" ref="I83" si="138">(IF(E83="SELL",F83-G83,IF(E83="BUY",G83-F83)))*C83*D83</f>
        <v>17354.999999999956</v>
      </c>
      <c r="J83" s="1">
        <v>0</v>
      </c>
      <c r="K83" s="13">
        <f t="shared" ref="K83" si="139">SUM(I83,J83)</f>
        <v>17354.999999999956</v>
      </c>
    </row>
    <row r="84" spans="1:11" ht="15.75">
      <c r="A84" s="3">
        <v>43439</v>
      </c>
      <c r="B84" s="2" t="s">
        <v>77</v>
      </c>
      <c r="C84" s="2">
        <v>4000</v>
      </c>
      <c r="D84" s="2">
        <v>3</v>
      </c>
      <c r="E84" s="2" t="s">
        <v>3</v>
      </c>
      <c r="F84" s="1">
        <v>165</v>
      </c>
      <c r="G84" s="1">
        <v>165</v>
      </c>
      <c r="H84" s="1">
        <v>0</v>
      </c>
      <c r="I84" s="1">
        <f t="shared" ref="I84" si="140">(IF(E84="SELL",F84-G84,IF(E84="BUY",G84-F84)))*C84*D84</f>
        <v>0</v>
      </c>
      <c r="J84" s="1">
        <v>0</v>
      </c>
      <c r="K84" s="13">
        <f t="shared" ref="K84" si="141">SUM(I84,J84)</f>
        <v>0</v>
      </c>
    </row>
    <row r="85" spans="1:11" ht="15.75">
      <c r="A85" s="3">
        <v>43438</v>
      </c>
      <c r="B85" s="2" t="s">
        <v>43</v>
      </c>
      <c r="C85" s="2">
        <v>750</v>
      </c>
      <c r="D85" s="2">
        <v>3</v>
      </c>
      <c r="E85" s="2" t="s">
        <v>3</v>
      </c>
      <c r="F85" s="1">
        <v>1128.3</v>
      </c>
      <c r="G85" s="1">
        <v>1128.3</v>
      </c>
      <c r="H85" s="1">
        <v>0</v>
      </c>
      <c r="I85" s="1">
        <f t="shared" ref="I85" si="142">(IF(E85="SELL",F85-G85,IF(E85="BUY",G85-F85)))*C85*D85</f>
        <v>0</v>
      </c>
      <c r="J85" s="1">
        <v>0</v>
      </c>
      <c r="K85" s="13">
        <f t="shared" ref="K85" si="143">SUM(I85,J85)</f>
        <v>0</v>
      </c>
    </row>
    <row r="86" spans="1:11" ht="15.75">
      <c r="A86" s="3">
        <v>43437</v>
      </c>
      <c r="B86" s="2" t="s">
        <v>112</v>
      </c>
      <c r="C86" s="2">
        <v>6000</v>
      </c>
      <c r="D86" s="2">
        <v>3</v>
      </c>
      <c r="E86" s="2" t="s">
        <v>3</v>
      </c>
      <c r="F86" s="1">
        <v>103.5</v>
      </c>
      <c r="G86" s="1">
        <v>105</v>
      </c>
      <c r="H86" s="1">
        <v>106.2</v>
      </c>
      <c r="I86" s="1">
        <f t="shared" ref="I86" si="144">(IF(E86="SELL",F86-G86,IF(E86="BUY",G86-F86)))*C86*D86</f>
        <v>27000</v>
      </c>
      <c r="J86" s="1">
        <f>(IF(E86="SELL",IF(H86="",0,G86-H86),IF(E86="BUY",IF(H86="",0,H86-G86))))*C86*D86</f>
        <v>21600.000000000051</v>
      </c>
      <c r="K86" s="13">
        <f t="shared" ref="K86" si="145">SUM(I86,J86)</f>
        <v>48600.000000000051</v>
      </c>
    </row>
    <row r="87" spans="1:11" ht="15.75">
      <c r="A87" s="3">
        <v>43434</v>
      </c>
      <c r="B87" s="2" t="s">
        <v>77</v>
      </c>
      <c r="C87" s="2">
        <v>4000</v>
      </c>
      <c r="D87" s="2">
        <v>3</v>
      </c>
      <c r="E87" s="2" t="s">
        <v>3</v>
      </c>
      <c r="F87" s="1">
        <v>173.5</v>
      </c>
      <c r="G87" s="1">
        <v>175</v>
      </c>
      <c r="H87" s="1">
        <v>176.5</v>
      </c>
      <c r="I87" s="1">
        <f t="shared" ref="I87" si="146">(IF(E87="SELL",F87-G87,IF(E87="BUY",G87-F87)))*C87*D87</f>
        <v>18000</v>
      </c>
      <c r="J87" s="1">
        <v>0</v>
      </c>
      <c r="K87" s="13">
        <f t="shared" ref="K87" si="147">SUM(I87,J87)</f>
        <v>18000</v>
      </c>
    </row>
    <row r="88" spans="1:11" ht="15.75">
      <c r="A88" s="3">
        <v>43431</v>
      </c>
      <c r="B88" s="2" t="s">
        <v>43</v>
      </c>
      <c r="C88" s="2">
        <v>750</v>
      </c>
      <c r="D88" s="2">
        <v>3</v>
      </c>
      <c r="E88" s="2" t="s">
        <v>3</v>
      </c>
      <c r="F88" s="1">
        <v>1091</v>
      </c>
      <c r="G88" s="1">
        <v>1100</v>
      </c>
      <c r="H88" s="1">
        <v>1115</v>
      </c>
      <c r="I88" s="1">
        <f t="shared" ref="I88" si="148">(IF(E88="SELL",F88-G88,IF(E88="BUY",G88-F88)))*C88*D88</f>
        <v>20250</v>
      </c>
      <c r="J88" s="1">
        <v>0</v>
      </c>
      <c r="K88" s="13">
        <f t="shared" ref="K88" si="149">SUM(I88,J88)</f>
        <v>20250</v>
      </c>
    </row>
    <row r="89" spans="1:11" ht="15.75">
      <c r="A89" s="3">
        <v>43430</v>
      </c>
      <c r="B89" s="2" t="s">
        <v>24</v>
      </c>
      <c r="C89" s="2">
        <v>8000</v>
      </c>
      <c r="D89" s="2">
        <v>3</v>
      </c>
      <c r="E89" s="2" t="s">
        <v>0</v>
      </c>
      <c r="F89" s="1">
        <v>84.65</v>
      </c>
      <c r="G89" s="1">
        <v>83.5</v>
      </c>
      <c r="H89" s="1">
        <v>82</v>
      </c>
      <c r="I89" s="1">
        <f t="shared" ref="I89" si="150">(IF(E89="SELL",F89-G89,IF(E89="BUY",G89-F89)))*C89*D89</f>
        <v>27600.000000000138</v>
      </c>
      <c r="J89" s="1">
        <v>0</v>
      </c>
      <c r="K89" s="13">
        <f t="shared" ref="K89" si="151">SUM(I89,J89)</f>
        <v>27600.000000000138</v>
      </c>
    </row>
    <row r="90" spans="1:11" ht="15.75">
      <c r="A90" s="3">
        <v>43430</v>
      </c>
      <c r="B90" s="2" t="s">
        <v>104</v>
      </c>
      <c r="C90" s="2">
        <v>6000</v>
      </c>
      <c r="D90" s="2">
        <v>3</v>
      </c>
      <c r="E90" s="2" t="s">
        <v>3</v>
      </c>
      <c r="F90" s="1">
        <v>101.8</v>
      </c>
      <c r="G90" s="1">
        <v>103</v>
      </c>
      <c r="H90" s="1">
        <v>105</v>
      </c>
      <c r="I90" s="1">
        <f t="shared" ref="I90" si="152">(IF(E90="SELL",F90-G90,IF(E90="BUY",G90-F90)))*C90*D90</f>
        <v>21600.000000000051</v>
      </c>
      <c r="J90" s="1">
        <v>0</v>
      </c>
      <c r="K90" s="13">
        <f t="shared" ref="K90" si="153">SUM(I90,J90)</f>
        <v>21600.000000000051</v>
      </c>
    </row>
    <row r="91" spans="1:11" ht="15.75">
      <c r="A91" s="3">
        <v>43426</v>
      </c>
      <c r="B91" s="2" t="s">
        <v>43</v>
      </c>
      <c r="C91" s="2">
        <v>750</v>
      </c>
      <c r="D91" s="2">
        <v>3</v>
      </c>
      <c r="E91" s="2" t="s">
        <v>3</v>
      </c>
      <c r="F91" s="1">
        <v>1100</v>
      </c>
      <c r="G91" s="1">
        <v>1107.3</v>
      </c>
      <c r="H91" s="1">
        <v>1122.3</v>
      </c>
      <c r="I91" s="1">
        <f t="shared" ref="I91" si="154">(IF(E91="SELL",F91-G91,IF(E91="BUY",G91-F91)))*C91*D91</f>
        <v>16424.999999999898</v>
      </c>
      <c r="J91" s="1">
        <v>0</v>
      </c>
      <c r="K91" s="13">
        <f t="shared" ref="K91" si="155">SUM(I91,J91)</f>
        <v>16424.999999999898</v>
      </c>
    </row>
    <row r="92" spans="1:11" ht="15.75">
      <c r="A92" s="3">
        <v>43425</v>
      </c>
      <c r="B92" s="2" t="s">
        <v>114</v>
      </c>
      <c r="C92" s="2">
        <v>1000</v>
      </c>
      <c r="D92" s="2">
        <v>3</v>
      </c>
      <c r="E92" s="2" t="s">
        <v>3</v>
      </c>
      <c r="F92" s="1">
        <v>790</v>
      </c>
      <c r="G92" s="1">
        <v>796</v>
      </c>
      <c r="H92" s="1">
        <v>805.5</v>
      </c>
      <c r="I92" s="1">
        <f>(IF(E92="SELL",F92-G92,IF(E92="BUY",G92-F92)))*C92*D92</f>
        <v>18000</v>
      </c>
      <c r="J92" s="1">
        <f>(IF(E92="SELL",IF(H92="",0,G92-H92),IF(E92="BUY",IF(H92="",0,H92-G92))))*C92*D92</f>
        <v>28500</v>
      </c>
      <c r="K92" s="13">
        <f t="shared" ref="K92" si="156">SUM(I92,J92)</f>
        <v>46500</v>
      </c>
    </row>
    <row r="93" spans="1:11" ht="15.75">
      <c r="A93" s="3">
        <v>43424</v>
      </c>
      <c r="B93" s="2" t="s">
        <v>43</v>
      </c>
      <c r="C93" s="2">
        <v>750</v>
      </c>
      <c r="D93" s="2">
        <v>3</v>
      </c>
      <c r="E93" s="2" t="s">
        <v>3</v>
      </c>
      <c r="F93" s="1">
        <v>1132</v>
      </c>
      <c r="G93" s="1">
        <v>1137.3</v>
      </c>
      <c r="H93" s="1">
        <v>1153</v>
      </c>
      <c r="I93" s="1">
        <f t="shared" ref="I93" si="157">(IF(E93="SELL",F93-G93,IF(E93="BUY",G93-F93)))*C93*D93</f>
        <v>11924.999999999898</v>
      </c>
      <c r="J93" s="1">
        <f t="shared" ref="J93" si="158">(IF(E93="SELL",IF(H93="",0,G93-H93),IF(E93="BUY",IF(H93="",0,H93-G93))))*C93*D93</f>
        <v>35325.000000000102</v>
      </c>
      <c r="K93" s="13">
        <f t="shared" ref="K93" si="159">SUM(I93,J93)</f>
        <v>47250</v>
      </c>
    </row>
    <row r="94" spans="1:11" ht="15.75">
      <c r="A94" s="3">
        <v>43424</v>
      </c>
      <c r="B94" s="2" t="s">
        <v>65</v>
      </c>
      <c r="C94" s="2">
        <v>900</v>
      </c>
      <c r="D94" s="2">
        <v>3</v>
      </c>
      <c r="E94" s="2" t="s">
        <v>3</v>
      </c>
      <c r="F94" s="1">
        <v>638</v>
      </c>
      <c r="G94" s="1">
        <v>638</v>
      </c>
      <c r="H94" s="1">
        <v>0</v>
      </c>
      <c r="I94" s="1">
        <f t="shared" ref="I94" si="160">(IF(E94="SELL",F94-G94,IF(E94="BUY",G94-F94)))*C94*D94</f>
        <v>0</v>
      </c>
      <c r="J94" s="1">
        <v>0</v>
      </c>
      <c r="K94" s="13">
        <f t="shared" ref="K94" si="161">SUM(I94,J94)</f>
        <v>0</v>
      </c>
    </row>
    <row r="95" spans="1:11" ht="15.75">
      <c r="A95" s="3">
        <v>43423</v>
      </c>
      <c r="B95" s="2" t="s">
        <v>113</v>
      </c>
      <c r="C95" s="2">
        <v>12000</v>
      </c>
      <c r="D95" s="2">
        <v>3</v>
      </c>
      <c r="E95" s="2" t="s">
        <v>3</v>
      </c>
      <c r="F95" s="1">
        <v>38.5</v>
      </c>
      <c r="G95" s="1">
        <v>39.299999999999997</v>
      </c>
      <c r="H95" s="1">
        <v>40</v>
      </c>
      <c r="I95" s="1">
        <f t="shared" ref="I95" si="162">(IF(E95="SELL",F95-G95,IF(E95="BUY",G95-F95)))*C95*D95</f>
        <v>28799.999999999898</v>
      </c>
      <c r="J95" s="1">
        <f>(IF(E95="SELL",IF(H95="",0,G95-H95),IF(E95="BUY",IF(H95="",0,H95-G95))))*C95*D95</f>
        <v>25200.000000000102</v>
      </c>
      <c r="K95" s="13">
        <f t="shared" ref="K95" si="163">SUM(I95,J95)</f>
        <v>54000</v>
      </c>
    </row>
    <row r="96" spans="1:11" ht="15.75">
      <c r="A96" s="3">
        <v>43419</v>
      </c>
      <c r="B96" s="2" t="s">
        <v>98</v>
      </c>
      <c r="C96" s="2">
        <v>1500</v>
      </c>
      <c r="D96" s="2">
        <v>3</v>
      </c>
      <c r="E96" s="2" t="s">
        <v>0</v>
      </c>
      <c r="F96" s="1">
        <v>235.15</v>
      </c>
      <c r="G96" s="1">
        <v>230</v>
      </c>
      <c r="H96" s="1">
        <v>226.2</v>
      </c>
      <c r="I96" s="1">
        <f t="shared" ref="I96" si="164">(IF(E96="SELL",F96-G96,IF(E96="BUY",G96-F96)))*C96*D96</f>
        <v>23175.000000000025</v>
      </c>
      <c r="J96" s="1">
        <v>0</v>
      </c>
      <c r="K96" s="13">
        <f t="shared" ref="K96" si="165">SUM(I96,J96)</f>
        <v>23175.000000000025</v>
      </c>
    </row>
    <row r="97" spans="1:11" ht="15.75">
      <c r="A97" s="3">
        <v>43417</v>
      </c>
      <c r="B97" s="2" t="s">
        <v>98</v>
      </c>
      <c r="C97" s="2">
        <v>1500</v>
      </c>
      <c r="D97" s="2">
        <v>3</v>
      </c>
      <c r="E97" s="2" t="s">
        <v>0</v>
      </c>
      <c r="F97" s="1">
        <v>232.3</v>
      </c>
      <c r="G97" s="1">
        <v>228.4</v>
      </c>
      <c r="H97" s="1">
        <v>223</v>
      </c>
      <c r="I97" s="1">
        <f t="shared" ref="I97" si="166">(IF(E97="SELL",F97-G97,IF(E97="BUY",G97-F97)))*C97*D97</f>
        <v>17550.000000000025</v>
      </c>
      <c r="J97" s="1">
        <v>0</v>
      </c>
      <c r="K97" s="13">
        <f t="shared" ref="K97" si="167">SUM(I97,J97)</f>
        <v>17550.000000000025</v>
      </c>
    </row>
    <row r="98" spans="1:11" ht="15.75">
      <c r="A98" s="3">
        <v>43413</v>
      </c>
      <c r="B98" s="2" t="s">
        <v>99</v>
      </c>
      <c r="C98" s="2">
        <v>4000</v>
      </c>
      <c r="D98" s="2">
        <v>3</v>
      </c>
      <c r="E98" s="2" t="s">
        <v>3</v>
      </c>
      <c r="F98" s="1">
        <v>56.5</v>
      </c>
      <c r="G98" s="1">
        <v>58.3</v>
      </c>
      <c r="H98" s="1">
        <v>60.2</v>
      </c>
      <c r="I98" s="1">
        <f t="shared" ref="I98" si="168">(IF(E98="SELL",F98-G98,IF(E98="BUY",G98-F98)))*C98*D98</f>
        <v>21599.999999999967</v>
      </c>
      <c r="J98" s="1">
        <v>0</v>
      </c>
      <c r="K98" s="13">
        <f t="shared" ref="K98" si="169">SUM(I98,J98)</f>
        <v>21599.999999999967</v>
      </c>
    </row>
    <row r="99" spans="1:11" ht="15.75">
      <c r="A99" s="3">
        <v>43413</v>
      </c>
      <c r="B99" s="2" t="s">
        <v>78</v>
      </c>
      <c r="C99" s="2">
        <v>800</v>
      </c>
      <c r="D99" s="2">
        <v>3</v>
      </c>
      <c r="E99" s="2" t="s">
        <v>3</v>
      </c>
      <c r="F99" s="1">
        <v>463.5</v>
      </c>
      <c r="G99" s="1">
        <v>468.2</v>
      </c>
      <c r="H99" s="1">
        <v>478</v>
      </c>
      <c r="I99" s="1">
        <f t="shared" ref="I99" si="170">(IF(E99="SELL",F99-G99,IF(E99="BUY",G99-F99)))*C99*D99</f>
        <v>11279.999999999973</v>
      </c>
      <c r="J99" s="1">
        <f>(IF(E99="SELL",IF(H99="",0,G99-H99),IF(E99="BUY",IF(H99="",0,H99-G99))))*C99*D99</f>
        <v>23520.000000000029</v>
      </c>
      <c r="K99" s="13">
        <f t="shared" ref="K99" si="171">SUM(I99,J99)</f>
        <v>34800</v>
      </c>
    </row>
    <row r="100" spans="1:11" ht="15.75">
      <c r="A100" s="3">
        <v>43409</v>
      </c>
      <c r="B100" s="2" t="s">
        <v>98</v>
      </c>
      <c r="C100" s="2">
        <v>1500</v>
      </c>
      <c r="D100" s="2">
        <v>3</v>
      </c>
      <c r="E100" s="2" t="s">
        <v>0</v>
      </c>
      <c r="F100" s="1">
        <v>205.05</v>
      </c>
      <c r="G100" s="1">
        <v>211.1</v>
      </c>
      <c r="H100" s="1">
        <v>0</v>
      </c>
      <c r="I100" s="1">
        <f t="shared" ref="I100" si="172">(IF(E100="SELL",F100-G100,IF(E100="BUY",G100-F100)))*C100*D100</f>
        <v>-27224.999999999924</v>
      </c>
      <c r="J100" s="1">
        <v>0</v>
      </c>
      <c r="K100" s="13">
        <f t="shared" ref="K100" si="173">SUM(I100,J100)</f>
        <v>-27224.999999999924</v>
      </c>
    </row>
    <row r="101" spans="1:11" ht="15.75">
      <c r="A101" s="3">
        <v>43406</v>
      </c>
      <c r="B101" s="2" t="s">
        <v>64</v>
      </c>
      <c r="C101" s="2">
        <v>12000</v>
      </c>
      <c r="D101" s="2">
        <v>3</v>
      </c>
      <c r="E101" s="2" t="s">
        <v>3</v>
      </c>
      <c r="F101" s="1">
        <v>71</v>
      </c>
      <c r="G101" s="1">
        <v>70</v>
      </c>
      <c r="H101" s="1">
        <v>0</v>
      </c>
      <c r="I101" s="1">
        <f t="shared" ref="I101" si="174">(IF(E101="SELL",F101-G101,IF(E101="BUY",G101-F101)))*C101*D101</f>
        <v>-36000</v>
      </c>
      <c r="J101" s="1">
        <v>0</v>
      </c>
      <c r="K101" s="13">
        <f t="shared" ref="K101" si="175">SUM(I101,J101)</f>
        <v>-36000</v>
      </c>
    </row>
    <row r="102" spans="1:11" ht="15.75">
      <c r="A102" s="3">
        <v>43406</v>
      </c>
      <c r="B102" s="2" t="s">
        <v>38</v>
      </c>
      <c r="C102" s="2">
        <v>1500</v>
      </c>
      <c r="D102" s="2">
        <v>3</v>
      </c>
      <c r="E102" s="2" t="s">
        <v>3</v>
      </c>
      <c r="F102" s="1">
        <v>435</v>
      </c>
      <c r="G102" s="1">
        <v>440.4</v>
      </c>
      <c r="H102" s="1">
        <v>446</v>
      </c>
      <c r="I102" s="1">
        <f t="shared" ref="I102" si="176">(IF(E102="SELL",F102-G102,IF(E102="BUY",G102-F102)))*C102*D102</f>
        <v>24299.999999999898</v>
      </c>
      <c r="J102" s="1">
        <v>0</v>
      </c>
      <c r="K102" s="13">
        <f t="shared" ref="K102" si="177">SUM(I102,J102)</f>
        <v>24299.999999999898</v>
      </c>
    </row>
    <row r="103" spans="1:11" ht="15.75">
      <c r="A103" s="3">
        <v>43405</v>
      </c>
      <c r="B103" s="2" t="s">
        <v>38</v>
      </c>
      <c r="C103" s="2">
        <v>1500</v>
      </c>
      <c r="D103" s="2">
        <v>3</v>
      </c>
      <c r="E103" s="2" t="s">
        <v>3</v>
      </c>
      <c r="F103" s="1">
        <v>422.3</v>
      </c>
      <c r="G103" s="1">
        <v>428.3</v>
      </c>
      <c r="H103" s="1">
        <v>433.2</v>
      </c>
      <c r="I103" s="1">
        <f t="shared" ref="I103" si="178">(IF(E103="SELL",F103-G103,IF(E103="BUY",G103-F103)))*C103*D103</f>
        <v>27000</v>
      </c>
      <c r="J103" s="1">
        <f>(IF(E103="SELL",IF(H103="",0,G103-H103),IF(E103="BUY",IF(H103="",0,H103-G103))))*C103*D103</f>
        <v>22049.999999999898</v>
      </c>
      <c r="K103" s="13">
        <f t="shared" ref="K103" si="179">SUM(I103,J103)</f>
        <v>49049.999999999898</v>
      </c>
    </row>
    <row r="104" spans="1:11" ht="15.75">
      <c r="A104" s="3">
        <v>43402</v>
      </c>
      <c r="B104" s="2" t="s">
        <v>67</v>
      </c>
      <c r="C104" s="2">
        <v>1500</v>
      </c>
      <c r="D104" s="2">
        <v>3</v>
      </c>
      <c r="E104" s="2" t="s">
        <v>3</v>
      </c>
      <c r="F104" s="1">
        <v>378</v>
      </c>
      <c r="G104" s="1">
        <v>378</v>
      </c>
      <c r="H104" s="1">
        <v>0</v>
      </c>
      <c r="I104" s="1">
        <f t="shared" ref="I104" si="180">(IF(E104="SELL",F104-G104,IF(E104="BUY",G104-F104)))*C104*D104</f>
        <v>0</v>
      </c>
      <c r="J104" s="1">
        <v>0</v>
      </c>
      <c r="K104" s="13">
        <f t="shared" ref="K104" si="181">SUM(I104,J104)</f>
        <v>0</v>
      </c>
    </row>
    <row r="105" spans="1:11" ht="15.75">
      <c r="A105" s="3">
        <v>43402</v>
      </c>
      <c r="B105" s="2" t="s">
        <v>112</v>
      </c>
      <c r="C105" s="2">
        <v>6000</v>
      </c>
      <c r="D105" s="2">
        <v>3</v>
      </c>
      <c r="E105" s="2" t="s">
        <v>3</v>
      </c>
      <c r="F105" s="1">
        <v>113.8</v>
      </c>
      <c r="G105" s="1">
        <v>115</v>
      </c>
      <c r="H105" s="1">
        <v>116.35</v>
      </c>
      <c r="I105" s="1">
        <f t="shared" ref="I105" si="182">(IF(E105="SELL",F105-G105,IF(E105="BUY",G105-F105)))*C105*D105</f>
        <v>21600.000000000051</v>
      </c>
      <c r="J105" s="1">
        <v>0</v>
      </c>
      <c r="K105" s="13">
        <f t="shared" ref="K105" si="183">SUM(I105,J105)</f>
        <v>21600.000000000051</v>
      </c>
    </row>
    <row r="106" spans="1:11" ht="15.75">
      <c r="A106" s="3">
        <v>43402</v>
      </c>
      <c r="B106" s="2" t="s">
        <v>5</v>
      </c>
      <c r="C106" s="2">
        <v>1200</v>
      </c>
      <c r="D106" s="2">
        <v>3</v>
      </c>
      <c r="E106" s="2" t="s">
        <v>3</v>
      </c>
      <c r="F106" s="1">
        <v>786.2</v>
      </c>
      <c r="G106" s="1">
        <v>788.45</v>
      </c>
      <c r="H106" s="1">
        <v>792.3</v>
      </c>
      <c r="I106" s="1">
        <f t="shared" ref="I106" si="184">(IF(E106="SELL",F106-G106,IF(E106="BUY",G106-F106)))*C106*D106</f>
        <v>8100</v>
      </c>
      <c r="J106" s="1">
        <v>0</v>
      </c>
      <c r="K106" s="13">
        <f t="shared" ref="K106" si="185">SUM(I106,J106)</f>
        <v>8100</v>
      </c>
    </row>
    <row r="107" spans="1:11" ht="15.75">
      <c r="A107" s="3">
        <v>43399</v>
      </c>
      <c r="B107" s="2" t="s">
        <v>5</v>
      </c>
      <c r="C107" s="2">
        <v>1200</v>
      </c>
      <c r="D107" s="2">
        <v>3</v>
      </c>
      <c r="E107" s="2" t="s">
        <v>0</v>
      </c>
      <c r="F107" s="1">
        <v>765</v>
      </c>
      <c r="G107" s="1">
        <v>760.2</v>
      </c>
      <c r="H107" s="1">
        <v>755.65</v>
      </c>
      <c r="I107" s="1">
        <f t="shared" ref="I107:I112" si="186">(IF(E107="SELL",F107-G107,IF(E107="BUY",G107-F107)))*C107*D107</f>
        <v>17279.999999999836</v>
      </c>
      <c r="J107" s="1">
        <f>(IF(E107="SELL",IF(H107="",0,G107-H107),IF(E107="BUY",IF(H107="",0,H107-G107))))*C107*D107</f>
        <v>16380.000000000246</v>
      </c>
      <c r="K107" s="13">
        <f t="shared" ref="K107" si="187">SUM(I107,J107)</f>
        <v>33660.00000000008</v>
      </c>
    </row>
    <row r="108" spans="1:11" ht="15.75">
      <c r="A108" s="3">
        <v>43398</v>
      </c>
      <c r="B108" s="2" t="s">
        <v>111</v>
      </c>
      <c r="C108" s="2">
        <v>3500</v>
      </c>
      <c r="D108" s="2">
        <v>3</v>
      </c>
      <c r="E108" s="2" t="s">
        <v>0</v>
      </c>
      <c r="F108" s="1">
        <v>223.65</v>
      </c>
      <c r="G108" s="1">
        <v>220.2</v>
      </c>
      <c r="H108" s="1">
        <v>218.2</v>
      </c>
      <c r="I108" s="1">
        <f t="shared" si="186"/>
        <v>36225.000000000182</v>
      </c>
      <c r="J108" s="1">
        <v>0</v>
      </c>
      <c r="K108" s="13">
        <f t="shared" ref="K108" si="188">SUM(I108,J108)</f>
        <v>36225.000000000182</v>
      </c>
    </row>
    <row r="109" spans="1:11" ht="15.75">
      <c r="A109" s="3">
        <v>43396</v>
      </c>
      <c r="B109" s="2" t="s">
        <v>99</v>
      </c>
      <c r="C109" s="2">
        <v>4000</v>
      </c>
      <c r="D109" s="2">
        <v>3</v>
      </c>
      <c r="E109" s="2" t="s">
        <v>0</v>
      </c>
      <c r="F109" s="1">
        <v>36.5</v>
      </c>
      <c r="G109" s="1">
        <v>35.5</v>
      </c>
      <c r="H109" s="1">
        <v>33.5</v>
      </c>
      <c r="I109" s="1">
        <f t="shared" si="186"/>
        <v>12000</v>
      </c>
      <c r="J109" s="1">
        <v>0</v>
      </c>
      <c r="K109" s="13">
        <f t="shared" ref="K109" si="189">SUM(I109,J109)</f>
        <v>12000</v>
      </c>
    </row>
    <row r="110" spans="1:11" ht="15.75">
      <c r="A110" s="3">
        <v>43395</v>
      </c>
      <c r="B110" s="2" t="s">
        <v>38</v>
      </c>
      <c r="C110" s="2">
        <v>1500</v>
      </c>
      <c r="D110" s="2">
        <v>3</v>
      </c>
      <c r="E110" s="2" t="s">
        <v>3</v>
      </c>
      <c r="F110" s="1">
        <v>388.2</v>
      </c>
      <c r="G110" s="1">
        <v>392</v>
      </c>
      <c r="H110" s="1">
        <v>396.2</v>
      </c>
      <c r="I110" s="1">
        <f>(IF(E110="SELL",F110-G110,IF(E110="BUY",G110-F110)))*C110*D110</f>
        <v>17100.000000000051</v>
      </c>
      <c r="J110" s="1">
        <f>(IF(E110="SELL",IF(H110="",0,G110-H110),IF(E110="BUY",IF(H110="",0,H110-G110))))*C110*D110</f>
        <v>18899.999999999949</v>
      </c>
      <c r="K110" s="13">
        <f t="shared" ref="K110" si="190">SUM(I110,J110)</f>
        <v>36000</v>
      </c>
    </row>
    <row r="111" spans="1:11" ht="15.75">
      <c r="A111" s="3">
        <v>43395</v>
      </c>
      <c r="B111" s="2" t="s">
        <v>111</v>
      </c>
      <c r="C111" s="2">
        <v>3500</v>
      </c>
      <c r="D111" s="2">
        <v>3</v>
      </c>
      <c r="E111" s="2" t="s">
        <v>0</v>
      </c>
      <c r="F111" s="1">
        <v>222.8</v>
      </c>
      <c r="G111" s="1">
        <v>221.65</v>
      </c>
      <c r="H111" s="1">
        <v>218</v>
      </c>
      <c r="I111" s="1">
        <f t="shared" si="186"/>
        <v>12075.00000000006</v>
      </c>
      <c r="J111" s="1">
        <v>0</v>
      </c>
      <c r="K111" s="13">
        <f t="shared" ref="K111" si="191">SUM(I111,J111)</f>
        <v>12075.00000000006</v>
      </c>
    </row>
    <row r="112" spans="1:11" ht="15.75">
      <c r="A112" s="3">
        <v>43395</v>
      </c>
      <c r="B112" s="2" t="s">
        <v>95</v>
      </c>
      <c r="C112" s="2">
        <v>1000</v>
      </c>
      <c r="D112" s="2">
        <v>3</v>
      </c>
      <c r="E112" s="2" t="s">
        <v>0</v>
      </c>
      <c r="F112" s="1">
        <v>332.5</v>
      </c>
      <c r="G112" s="1">
        <v>328</v>
      </c>
      <c r="H112" s="1">
        <v>324</v>
      </c>
      <c r="I112" s="1">
        <f t="shared" si="186"/>
        <v>13500</v>
      </c>
      <c r="J112" s="1">
        <f>(IF(E112="SELL",IF(H112="",0,G112-H112),IF(E112="BUY",IF(H112="",0,H112-G112))))*C112*D112</f>
        <v>12000</v>
      </c>
      <c r="K112" s="13">
        <f t="shared" ref="K112" si="192">SUM(I112,J112)</f>
        <v>25500</v>
      </c>
    </row>
    <row r="113" spans="1:11" ht="15.75">
      <c r="A113" s="3">
        <v>43395</v>
      </c>
      <c r="B113" s="2" t="s">
        <v>77</v>
      </c>
      <c r="C113" s="2">
        <v>4000</v>
      </c>
      <c r="D113" s="2">
        <v>3</v>
      </c>
      <c r="E113" s="2" t="s">
        <v>3</v>
      </c>
      <c r="F113" s="1">
        <v>173.8</v>
      </c>
      <c r="G113" s="1">
        <v>175.8</v>
      </c>
      <c r="H113" s="1">
        <v>178</v>
      </c>
      <c r="I113" s="1">
        <f t="shared" ref="I113" si="193">(IF(E113="SELL",F113-G113,IF(E113="BUY",G113-F113)))*C113*D113</f>
        <v>24000</v>
      </c>
      <c r="J113" s="1">
        <v>0</v>
      </c>
      <c r="K113" s="13">
        <f t="shared" ref="K113" si="194">SUM(I113,J113)</f>
        <v>24000</v>
      </c>
    </row>
    <row r="114" spans="1:11" ht="15.75">
      <c r="A114" s="3">
        <v>43395</v>
      </c>
      <c r="B114" s="2" t="s">
        <v>77</v>
      </c>
      <c r="C114" s="2">
        <v>4000</v>
      </c>
      <c r="D114" s="2">
        <v>3</v>
      </c>
      <c r="E114" s="2" t="s">
        <v>3</v>
      </c>
      <c r="F114" s="1">
        <v>172.35</v>
      </c>
      <c r="G114" s="1">
        <v>170.8</v>
      </c>
      <c r="H114" s="1">
        <v>0</v>
      </c>
      <c r="I114" s="1">
        <f t="shared" ref="I114" si="195">(IF(E114="SELL",F114-G114,IF(E114="BUY",G114-F114)))*C114*D114</f>
        <v>-18599.999999999796</v>
      </c>
      <c r="J114" s="1">
        <v>0</v>
      </c>
      <c r="K114" s="13">
        <f t="shared" ref="K114" si="196">SUM(I114,J114)</f>
        <v>-18599.999999999796</v>
      </c>
    </row>
    <row r="115" spans="1:11" ht="15.75">
      <c r="A115" s="3">
        <v>43392</v>
      </c>
      <c r="B115" s="2" t="s">
        <v>43</v>
      </c>
      <c r="C115" s="2">
        <v>750</v>
      </c>
      <c r="D115" s="2">
        <v>3</v>
      </c>
      <c r="E115" s="2" t="s">
        <v>3</v>
      </c>
      <c r="F115" s="1">
        <v>1228.3</v>
      </c>
      <c r="G115" s="1">
        <v>1238</v>
      </c>
      <c r="H115" s="1">
        <v>1250.3</v>
      </c>
      <c r="I115" s="1">
        <f t="shared" ref="I115" si="197">(IF(E115="SELL",F115-G115,IF(E115="BUY",G115-F115)))*C115*D115</f>
        <v>21825.000000000102</v>
      </c>
      <c r="J115" s="1">
        <f t="shared" ref="J115" si="198">(IF(E115="SELL",IF(H115="",0,G115-H115),IF(E115="BUY",IF(H115="",0,H115-G115))))*C115*D115</f>
        <v>27674.999999999898</v>
      </c>
      <c r="K115" s="13">
        <f t="shared" ref="K115" si="199">SUM(I115,J115)</f>
        <v>49500</v>
      </c>
    </row>
    <row r="116" spans="1:11" ht="15.75">
      <c r="A116" s="3">
        <v>43390</v>
      </c>
      <c r="B116" s="2" t="s">
        <v>98</v>
      </c>
      <c r="C116" s="2">
        <v>1500</v>
      </c>
      <c r="D116" s="2">
        <v>3</v>
      </c>
      <c r="E116" s="2" t="s">
        <v>0</v>
      </c>
      <c r="F116" s="1">
        <v>244</v>
      </c>
      <c r="G116" s="1">
        <v>240</v>
      </c>
      <c r="H116" s="1">
        <v>235</v>
      </c>
      <c r="I116" s="1">
        <f t="shared" ref="I116" si="200">(IF(E116="SELL",F116-G116,IF(E116="BUY",G116-F116)))*C116*D116</f>
        <v>18000</v>
      </c>
      <c r="J116" s="1">
        <f t="shared" ref="J116" si="201">(IF(E116="SELL",IF(H116="",0,G116-H116),IF(E116="BUY",IF(H116="",0,H116-G116))))*C116*D116</f>
        <v>22500</v>
      </c>
      <c r="K116" s="13">
        <f t="shared" ref="K116" si="202">SUM(I116,J116)</f>
        <v>40500</v>
      </c>
    </row>
    <row r="117" spans="1:11" ht="15.75">
      <c r="A117" s="3">
        <v>43389</v>
      </c>
      <c r="B117" s="2" t="s">
        <v>77</v>
      </c>
      <c r="C117" s="2">
        <v>4000</v>
      </c>
      <c r="D117" s="2">
        <v>3</v>
      </c>
      <c r="E117" s="2" t="s">
        <v>3</v>
      </c>
      <c r="F117" s="1">
        <v>155</v>
      </c>
      <c r="G117" s="1">
        <v>156.5</v>
      </c>
      <c r="H117" s="1">
        <v>160.30000000000001</v>
      </c>
      <c r="I117" s="1">
        <f t="shared" ref="I117" si="203">(IF(E117="SELL",F117-G117,IF(E117="BUY",G117-F117)))*C117*D117</f>
        <v>18000</v>
      </c>
      <c r="J117" s="1">
        <f t="shared" ref="J117" si="204">(IF(E117="SELL",IF(H117="",0,G117-H117),IF(E117="BUY",IF(H117="",0,H117-G117))))*C117*D117</f>
        <v>45600.000000000138</v>
      </c>
      <c r="K117" s="13">
        <f t="shared" ref="K117" si="205">SUM(I117,J117)</f>
        <v>63600.000000000138</v>
      </c>
    </row>
    <row r="118" spans="1:11" ht="15.75">
      <c r="A118" s="3">
        <v>43388</v>
      </c>
      <c r="B118" s="2" t="s">
        <v>17</v>
      </c>
      <c r="C118" s="2">
        <v>500</v>
      </c>
      <c r="D118" s="2">
        <v>3</v>
      </c>
      <c r="E118" s="2" t="s">
        <v>0</v>
      </c>
      <c r="F118" s="1">
        <v>1023</v>
      </c>
      <c r="G118" s="1">
        <v>1010</v>
      </c>
      <c r="H118" s="1">
        <v>1000.55</v>
      </c>
      <c r="I118" s="1">
        <f t="shared" ref="I118" si="206">(IF(E118="SELL",F118-G118,IF(E118="BUY",G118-F118)))*C118*D118</f>
        <v>19500</v>
      </c>
      <c r="J118" s="1">
        <f t="shared" ref="J118" si="207">(IF(E118="SELL",IF(H118="",0,G118-H118),IF(E118="BUY",IF(H118="",0,H118-G118))))*C118*D118</f>
        <v>14175.000000000069</v>
      </c>
      <c r="K118" s="13">
        <f t="shared" ref="K118" si="208">SUM(I118,J118)</f>
        <v>33675.000000000073</v>
      </c>
    </row>
    <row r="119" spans="1:11" ht="15.75">
      <c r="A119" s="3">
        <v>43384</v>
      </c>
      <c r="B119" s="2" t="s">
        <v>110</v>
      </c>
      <c r="C119" s="2">
        <v>500</v>
      </c>
      <c r="D119" s="2">
        <v>3</v>
      </c>
      <c r="E119" s="2" t="s">
        <v>3</v>
      </c>
      <c r="F119" s="1">
        <v>2150</v>
      </c>
      <c r="G119" s="1">
        <v>2165</v>
      </c>
      <c r="H119" s="1">
        <v>2180</v>
      </c>
      <c r="I119" s="1">
        <f t="shared" ref="I119" si="209">(IF(E119="SELL",F119-G119,IF(E119="BUY",G119-F119)))*C119*D119</f>
        <v>22500</v>
      </c>
      <c r="J119" s="1">
        <f t="shared" ref="J119" si="210">(IF(E119="SELL",IF(H119="",0,G119-H119),IF(E119="BUY",IF(H119="",0,H119-G119))))*C119*D119</f>
        <v>22500</v>
      </c>
      <c r="K119" s="13">
        <f t="shared" ref="K119" si="211">SUM(I119,J119)</f>
        <v>45000</v>
      </c>
    </row>
    <row r="120" spans="1:11" ht="15.75">
      <c r="A120" s="3">
        <v>43383</v>
      </c>
      <c r="B120" s="2" t="s">
        <v>110</v>
      </c>
      <c r="C120" s="2">
        <v>500</v>
      </c>
      <c r="D120" s="2">
        <v>3</v>
      </c>
      <c r="E120" s="2" t="s">
        <v>3</v>
      </c>
      <c r="F120" s="1">
        <v>2220.1999999999998</v>
      </c>
      <c r="G120" s="1">
        <v>2235</v>
      </c>
      <c r="H120" s="1">
        <v>2250.5</v>
      </c>
      <c r="I120" s="1">
        <f t="shared" ref="I120" si="212">(IF(E120="SELL",F120-G120,IF(E120="BUY",G120-F120)))*C120*D120</f>
        <v>22200.000000000273</v>
      </c>
      <c r="J120" s="1">
        <f t="shared" ref="J120" si="213">(IF(E120="SELL",IF(H120="",0,G120-H120),IF(E120="BUY",IF(H120="",0,H120-G120))))*C120*D120</f>
        <v>23250</v>
      </c>
      <c r="K120" s="13">
        <f t="shared" ref="K120" si="214">SUM(I120,J120)</f>
        <v>45450.000000000276</v>
      </c>
    </row>
    <row r="121" spans="1:11" ht="15.75">
      <c r="A121" s="3">
        <v>43382</v>
      </c>
      <c r="B121" s="2" t="s">
        <v>99</v>
      </c>
      <c r="C121" s="2">
        <v>4000</v>
      </c>
      <c r="D121" s="2">
        <v>3</v>
      </c>
      <c r="E121" s="2" t="s">
        <v>3</v>
      </c>
      <c r="F121" s="1">
        <v>59.3</v>
      </c>
      <c r="G121" s="1">
        <v>60.45</v>
      </c>
      <c r="H121" s="1">
        <v>62.3</v>
      </c>
      <c r="I121" s="1">
        <f t="shared" ref="I121" si="215">(IF(E121="SELL",F121-G121,IF(E121="BUY",G121-F121)))*C121*D121</f>
        <v>13800.000000000069</v>
      </c>
      <c r="J121" s="1">
        <v>0</v>
      </c>
      <c r="K121" s="13">
        <f t="shared" ref="K121" si="216">SUM(I121,J121)</f>
        <v>13800.000000000069</v>
      </c>
    </row>
    <row r="122" spans="1:11" ht="15.75">
      <c r="A122" s="3">
        <v>43381</v>
      </c>
      <c r="B122" s="2" t="s">
        <v>79</v>
      </c>
      <c r="C122" s="2">
        <v>2500</v>
      </c>
      <c r="D122" s="2">
        <v>3</v>
      </c>
      <c r="E122" s="2" t="s">
        <v>0</v>
      </c>
      <c r="F122" s="1">
        <v>169.2</v>
      </c>
      <c r="G122" s="1">
        <v>168</v>
      </c>
      <c r="H122" s="1">
        <v>166.5</v>
      </c>
      <c r="I122" s="1">
        <f t="shared" ref="I122" si="217">(IF(E122="SELL",F122-G122,IF(E122="BUY",G122-F122)))*C122*D122</f>
        <v>8999.9999999999163</v>
      </c>
      <c r="J122" s="1">
        <v>0</v>
      </c>
      <c r="K122" s="13">
        <f t="shared" ref="K122" si="218">SUM(I122,J122)</f>
        <v>8999.9999999999163</v>
      </c>
    </row>
    <row r="123" spans="1:11" ht="15.75">
      <c r="A123" s="3">
        <v>43377</v>
      </c>
      <c r="B123" s="2" t="s">
        <v>109</v>
      </c>
      <c r="C123" s="2">
        <v>3000</v>
      </c>
      <c r="D123" s="2">
        <v>3</v>
      </c>
      <c r="E123" s="2" t="s">
        <v>3</v>
      </c>
      <c r="F123" s="1">
        <v>156.5</v>
      </c>
      <c r="G123" s="1">
        <v>158.19999999999999</v>
      </c>
      <c r="H123" s="1">
        <v>0</v>
      </c>
      <c r="I123" s="1">
        <f t="shared" ref="I123" si="219">(IF(E123="SELL",F123-G123,IF(E123="BUY",G123-F123)))*C123*D123</f>
        <v>15299.999999999896</v>
      </c>
      <c r="J123" s="1">
        <v>0</v>
      </c>
      <c r="K123" s="13">
        <f t="shared" ref="K123" si="220">SUM(I123,J123)</f>
        <v>15299.999999999896</v>
      </c>
    </row>
    <row r="124" spans="1:11" ht="15.75">
      <c r="A124" s="3">
        <v>43376</v>
      </c>
      <c r="B124" s="2" t="s">
        <v>108</v>
      </c>
      <c r="C124" s="2">
        <v>4500</v>
      </c>
      <c r="D124" s="2">
        <v>3</v>
      </c>
      <c r="E124" s="2" t="s">
        <v>3</v>
      </c>
      <c r="F124" s="1">
        <v>226.5</v>
      </c>
      <c r="G124" s="1">
        <v>226.5</v>
      </c>
      <c r="H124" s="1">
        <v>0</v>
      </c>
      <c r="I124" s="1">
        <f t="shared" ref="I124" si="221">(IF(E124="SELL",F124-G124,IF(E124="BUY",G124-F124)))*C124*D124</f>
        <v>0</v>
      </c>
      <c r="J124" s="1">
        <v>0</v>
      </c>
      <c r="K124" s="13">
        <f t="shared" ref="K124" si="222">SUM(I124,J124)</f>
        <v>0</v>
      </c>
    </row>
    <row r="125" spans="1:11" ht="15.75">
      <c r="A125" s="3">
        <v>43376</v>
      </c>
      <c r="B125" s="2" t="s">
        <v>99</v>
      </c>
      <c r="C125" s="2">
        <v>4000</v>
      </c>
      <c r="D125" s="2">
        <v>3</v>
      </c>
      <c r="E125" s="2" t="s">
        <v>3</v>
      </c>
      <c r="F125" s="1">
        <v>75</v>
      </c>
      <c r="G125" s="1">
        <v>76</v>
      </c>
      <c r="H125" s="1">
        <v>0</v>
      </c>
      <c r="I125" s="1">
        <f t="shared" ref="I125" si="223">(IF(E125="SELL",F125-G125,IF(E125="BUY",G125-F125)))*C125*D125</f>
        <v>12000</v>
      </c>
      <c r="J125" s="1">
        <v>0</v>
      </c>
      <c r="K125" s="13">
        <f t="shared" ref="K125" si="224">SUM(I125,J125)</f>
        <v>12000</v>
      </c>
    </row>
    <row r="126" spans="1:11" ht="15.75">
      <c r="A126" s="3">
        <v>43374</v>
      </c>
      <c r="B126" s="2" t="s">
        <v>5</v>
      </c>
      <c r="C126" s="2">
        <v>1200</v>
      </c>
      <c r="D126" s="2">
        <v>3</v>
      </c>
      <c r="E126" s="2" t="s">
        <v>3</v>
      </c>
      <c r="F126" s="1">
        <v>1090</v>
      </c>
      <c r="G126" s="1">
        <v>1095.3</v>
      </c>
      <c r="H126" s="1">
        <v>1108</v>
      </c>
      <c r="I126" s="1">
        <f t="shared" ref="I126" si="225">(IF(E126="SELL",F126-G126,IF(E126="BUY",G126-F126)))*C126*D126</f>
        <v>19079.999999999836</v>
      </c>
      <c r="J126" s="1">
        <v>0</v>
      </c>
      <c r="K126" s="13">
        <f t="shared" ref="K126" si="226">SUM(I126,J126)</f>
        <v>19079.999999999836</v>
      </c>
    </row>
    <row r="127" spans="1:11" ht="15.75">
      <c r="A127" s="3">
        <v>43370</v>
      </c>
      <c r="B127" s="2" t="s">
        <v>99</v>
      </c>
      <c r="C127" s="2">
        <v>4000</v>
      </c>
      <c r="D127" s="2">
        <v>3</v>
      </c>
      <c r="E127" s="2" t="s">
        <v>0</v>
      </c>
      <c r="F127" s="1">
        <v>211</v>
      </c>
      <c r="G127" s="1">
        <v>210</v>
      </c>
      <c r="H127" s="1">
        <v>208</v>
      </c>
      <c r="I127" s="1">
        <f t="shared" ref="I127" si="227">(IF(E127="SELL",F127-G127,IF(E127="BUY",G127-F127)))*C127*D127</f>
        <v>12000</v>
      </c>
      <c r="J127" s="1">
        <f t="shared" ref="J127:J134" si="228">(IF(E127="SELL",IF(H127="",0,G127-H127),IF(E127="BUY",IF(H127="",0,H127-G127))))*C127*D127</f>
        <v>24000</v>
      </c>
      <c r="K127" s="13">
        <f t="shared" ref="K127" si="229">SUM(I127,J127)</f>
        <v>36000</v>
      </c>
    </row>
    <row r="128" spans="1:11" ht="15.75">
      <c r="A128" s="3">
        <v>43370</v>
      </c>
      <c r="B128" s="2" t="s">
        <v>98</v>
      </c>
      <c r="C128" s="2">
        <v>1500</v>
      </c>
      <c r="D128" s="2">
        <v>3</v>
      </c>
      <c r="E128" s="2" t="s">
        <v>0</v>
      </c>
      <c r="F128" s="1">
        <v>300</v>
      </c>
      <c r="G128" s="1">
        <v>296</v>
      </c>
      <c r="H128" s="1">
        <v>290</v>
      </c>
      <c r="I128" s="1">
        <f t="shared" ref="I128" si="230">(IF(E128="SELL",F128-G128,IF(E128="BUY",G128-F128)))*C128*D128</f>
        <v>18000</v>
      </c>
      <c r="J128" s="1">
        <f t="shared" si="228"/>
        <v>27000</v>
      </c>
      <c r="K128" s="13">
        <f t="shared" ref="K128" si="231">SUM(I128,J128)</f>
        <v>45000</v>
      </c>
    </row>
    <row r="129" spans="1:11" ht="15.75">
      <c r="A129" s="3">
        <v>43369</v>
      </c>
      <c r="B129" s="2" t="s">
        <v>33</v>
      </c>
      <c r="C129" s="2">
        <v>1600</v>
      </c>
      <c r="D129" s="2">
        <v>3</v>
      </c>
      <c r="E129" s="2" t="s">
        <v>3</v>
      </c>
      <c r="F129" s="1">
        <v>255</v>
      </c>
      <c r="G129" s="1">
        <v>257</v>
      </c>
      <c r="H129" s="1">
        <v>259</v>
      </c>
      <c r="I129" s="1">
        <f t="shared" ref="I129" si="232">(IF(E129="SELL",F129-G129,IF(E129="BUY",G129-F129)))*C129*D129</f>
        <v>9600</v>
      </c>
      <c r="J129" s="1">
        <f t="shared" si="228"/>
        <v>9600</v>
      </c>
      <c r="K129" s="13">
        <f t="shared" ref="K129" si="233">SUM(I129,J129)</f>
        <v>19200</v>
      </c>
    </row>
    <row r="130" spans="1:11" ht="15.75">
      <c r="A130" s="3">
        <v>43369</v>
      </c>
      <c r="B130" s="2" t="s">
        <v>107</v>
      </c>
      <c r="C130" s="2">
        <v>500</v>
      </c>
      <c r="D130" s="2">
        <v>3</v>
      </c>
      <c r="E130" s="2" t="s">
        <v>3</v>
      </c>
      <c r="F130" s="1">
        <v>995</v>
      </c>
      <c r="G130" s="1">
        <v>1005</v>
      </c>
      <c r="H130" s="1">
        <v>1015</v>
      </c>
      <c r="I130" s="1">
        <f>(IF(E130="SELL",F130-G130,IF(E130="BUY",G130-F130)))*C130*D130</f>
        <v>15000</v>
      </c>
      <c r="J130" s="1">
        <f>(IF(E130="SELL",IF(H130="",0,G130-H130),IF(E130="BUY",IF(H130="",0,H130-G130))))*C130*D130</f>
        <v>15000</v>
      </c>
      <c r="K130" s="13">
        <f t="shared" ref="K130" si="234">SUM(I130,J130)</f>
        <v>30000</v>
      </c>
    </row>
    <row r="131" spans="1:11" ht="15.75">
      <c r="A131" s="3">
        <v>43368</v>
      </c>
      <c r="B131" s="2" t="s">
        <v>20</v>
      </c>
      <c r="C131" s="2">
        <v>1200</v>
      </c>
      <c r="D131" s="2">
        <v>3</v>
      </c>
      <c r="E131" s="2" t="s">
        <v>0</v>
      </c>
      <c r="F131" s="1">
        <v>210</v>
      </c>
      <c r="G131" s="1">
        <v>206</v>
      </c>
      <c r="H131" s="1">
        <v>200</v>
      </c>
      <c r="I131" s="1">
        <f t="shared" ref="I131" si="235">(IF(E131="SELL",F131-G131,IF(E131="BUY",G131-F131)))*C131*D131</f>
        <v>14400</v>
      </c>
      <c r="J131" s="1">
        <f t="shared" si="228"/>
        <v>21600</v>
      </c>
      <c r="K131" s="13">
        <f t="shared" ref="K131" si="236">SUM(I131,J131)</f>
        <v>36000</v>
      </c>
    </row>
    <row r="132" spans="1:11" ht="15.75">
      <c r="A132" s="3">
        <v>43367</v>
      </c>
      <c r="B132" s="2" t="s">
        <v>99</v>
      </c>
      <c r="C132" s="2">
        <v>4000</v>
      </c>
      <c r="D132" s="2">
        <v>3</v>
      </c>
      <c r="E132" s="2" t="s">
        <v>3</v>
      </c>
      <c r="F132" s="1">
        <v>211</v>
      </c>
      <c r="G132" s="1">
        <v>212.8</v>
      </c>
      <c r="H132" s="1">
        <v>215</v>
      </c>
      <c r="I132" s="1">
        <f t="shared" ref="I132" si="237">(IF(E132="SELL",F132-G132,IF(E132="BUY",G132-F132)))*C132*D132</f>
        <v>21600.000000000138</v>
      </c>
      <c r="J132" s="1">
        <f t="shared" si="228"/>
        <v>26399.999999999862</v>
      </c>
      <c r="K132" s="13">
        <f t="shared" ref="K132" si="238">SUM(I132,J132)</f>
        <v>48000</v>
      </c>
    </row>
    <row r="133" spans="1:11" ht="15.75">
      <c r="A133" s="3">
        <v>43367</v>
      </c>
      <c r="B133" s="2" t="s">
        <v>99</v>
      </c>
      <c r="C133" s="2">
        <v>4000</v>
      </c>
      <c r="D133" s="2">
        <v>3</v>
      </c>
      <c r="E133" s="2" t="s">
        <v>3</v>
      </c>
      <c r="F133" s="1">
        <v>207.2</v>
      </c>
      <c r="G133" s="1">
        <v>208.2</v>
      </c>
      <c r="H133" s="1">
        <v>210.2</v>
      </c>
      <c r="I133" s="1">
        <f t="shared" ref="I133" si="239">(IF(E133="SELL",F133-G133,IF(E133="BUY",G133-F133)))*C133*D133</f>
        <v>12000</v>
      </c>
      <c r="J133" s="1">
        <f t="shared" si="228"/>
        <v>24000</v>
      </c>
      <c r="K133" s="13">
        <f t="shared" ref="K133" si="240">SUM(I133,J133)</f>
        <v>36000</v>
      </c>
    </row>
    <row r="134" spans="1:11" ht="15.75">
      <c r="A134" s="3">
        <v>43367</v>
      </c>
      <c r="B134" s="2" t="s">
        <v>99</v>
      </c>
      <c r="C134" s="2">
        <v>4000</v>
      </c>
      <c r="D134" s="2">
        <v>3</v>
      </c>
      <c r="E134" s="2" t="s">
        <v>3</v>
      </c>
      <c r="F134" s="1">
        <v>203.5</v>
      </c>
      <c r="G134" s="1">
        <v>206</v>
      </c>
      <c r="H134" s="1">
        <v>208</v>
      </c>
      <c r="I134" s="1">
        <f t="shared" ref="I134" si="241">(IF(E134="SELL",F134-G134,IF(E134="BUY",G134-F134)))*C134*D134</f>
        <v>30000</v>
      </c>
      <c r="J134" s="1">
        <f t="shared" si="228"/>
        <v>24000</v>
      </c>
      <c r="K134" s="13">
        <f t="shared" ref="K134" si="242">SUM(I134,J134)</f>
        <v>54000</v>
      </c>
    </row>
    <row r="135" spans="1:11" ht="15.75">
      <c r="A135" s="3">
        <v>43367</v>
      </c>
      <c r="B135" s="2" t="s">
        <v>20</v>
      </c>
      <c r="C135" s="2">
        <v>1200</v>
      </c>
      <c r="D135" s="2">
        <v>3</v>
      </c>
      <c r="E135" s="2" t="s">
        <v>0</v>
      </c>
      <c r="F135" s="1">
        <v>215</v>
      </c>
      <c r="G135" s="1">
        <v>211.6</v>
      </c>
      <c r="H135" s="1">
        <v>206</v>
      </c>
      <c r="I135" s="1">
        <f t="shared" ref="I135" si="243">(IF(E135="SELL",F135-G135,IF(E135="BUY",G135-F135)))*C135*D135</f>
        <v>12240.00000000002</v>
      </c>
      <c r="J135" s="1">
        <v>0</v>
      </c>
      <c r="K135" s="13">
        <f t="shared" ref="K135" si="244">SUM(I135,J135)</f>
        <v>12240.00000000002</v>
      </c>
    </row>
    <row r="136" spans="1:11" ht="15.75">
      <c r="A136" s="3">
        <v>43364</v>
      </c>
      <c r="B136" s="2" t="s">
        <v>65</v>
      </c>
      <c r="C136" s="2">
        <v>900</v>
      </c>
      <c r="D136" s="2">
        <v>3</v>
      </c>
      <c r="E136" s="2" t="s">
        <v>3</v>
      </c>
      <c r="F136" s="1">
        <v>689.2</v>
      </c>
      <c r="G136" s="1">
        <v>689.2</v>
      </c>
      <c r="H136" s="1">
        <v>0</v>
      </c>
      <c r="I136" s="1">
        <f t="shared" ref="I136" si="245">(IF(E136="SELL",F136-G136,IF(E136="BUY",G136-F136)))*C136*D136</f>
        <v>0</v>
      </c>
      <c r="J136" s="1">
        <v>0</v>
      </c>
      <c r="K136" s="13">
        <f t="shared" ref="K136" si="246">SUM(I136,J136)</f>
        <v>0</v>
      </c>
    </row>
    <row r="137" spans="1:11" ht="15.75">
      <c r="A137" s="3">
        <v>43362</v>
      </c>
      <c r="B137" s="2" t="s">
        <v>106</v>
      </c>
      <c r="C137" s="2">
        <v>1200</v>
      </c>
      <c r="D137" s="2">
        <v>3</v>
      </c>
      <c r="E137" s="2" t="s">
        <v>0</v>
      </c>
      <c r="F137" s="1">
        <v>705.3</v>
      </c>
      <c r="G137" s="1">
        <v>700.3</v>
      </c>
      <c r="H137" s="1">
        <v>696</v>
      </c>
      <c r="I137" s="1">
        <f t="shared" ref="I137" si="247">(IF(E137="SELL",F137-G137,IF(E137="BUY",G137-F137)))*C137*D137</f>
        <v>18000</v>
      </c>
      <c r="J137" s="1">
        <f>(IF(E137="SELL",IF(H137="",0,G137-H137),IF(E137="BUY",IF(H137="",0,H137-G137))))*C137*D137</f>
        <v>15479.999999999836</v>
      </c>
      <c r="K137" s="13">
        <f t="shared" ref="K137" si="248">SUM(I137,J137)</f>
        <v>33479.99999999984</v>
      </c>
    </row>
    <row r="138" spans="1:11" ht="15.75">
      <c r="A138" s="3">
        <v>43361</v>
      </c>
      <c r="B138" s="2" t="s">
        <v>65</v>
      </c>
      <c r="C138" s="2">
        <v>900</v>
      </c>
      <c r="D138" s="2">
        <v>3</v>
      </c>
      <c r="E138" s="2" t="s">
        <v>3</v>
      </c>
      <c r="F138" s="1">
        <v>681.2</v>
      </c>
      <c r="G138" s="1">
        <v>686.2</v>
      </c>
      <c r="H138" s="1">
        <v>692</v>
      </c>
      <c r="I138" s="1">
        <f t="shared" ref="I138" si="249">(IF(E138="SELL",F138-G138,IF(E138="BUY",G138-F138)))*C138*D138</f>
        <v>13500</v>
      </c>
      <c r="J138" s="1">
        <v>0</v>
      </c>
      <c r="K138" s="13">
        <f t="shared" ref="K138" si="250">SUM(I138,J138)</f>
        <v>13500</v>
      </c>
    </row>
    <row r="139" spans="1:11" ht="15.75">
      <c r="A139" s="3">
        <v>43360</v>
      </c>
      <c r="B139" s="2" t="s">
        <v>67</v>
      </c>
      <c r="C139" s="2">
        <v>1500</v>
      </c>
      <c r="D139" s="2">
        <v>3</v>
      </c>
      <c r="E139" s="2" t="s">
        <v>3</v>
      </c>
      <c r="F139" s="1">
        <v>638</v>
      </c>
      <c r="G139" s="1">
        <v>644</v>
      </c>
      <c r="H139" s="1">
        <v>650</v>
      </c>
      <c r="I139" s="1">
        <f t="shared" ref="I139" si="251">(IF(E139="SELL",F139-G139,IF(E139="BUY",G139-F139)))*C139*D139</f>
        <v>27000</v>
      </c>
      <c r="J139" s="1">
        <f>(IF(E139="SELL",IF(H139="",0,G139-H139),IF(E139="BUY",IF(H139="",0,H139-G139))))*C139*D139</f>
        <v>27000</v>
      </c>
      <c r="K139" s="13">
        <f t="shared" ref="K139" si="252">SUM(I139,J139)</f>
        <v>54000</v>
      </c>
    </row>
    <row r="140" spans="1:11" ht="15.75">
      <c r="A140" s="3">
        <v>43357</v>
      </c>
      <c r="B140" s="2" t="s">
        <v>99</v>
      </c>
      <c r="C140" s="2">
        <v>4000</v>
      </c>
      <c r="D140" s="2">
        <v>3</v>
      </c>
      <c r="E140" s="2" t="s">
        <v>3</v>
      </c>
      <c r="F140" s="1">
        <v>233</v>
      </c>
      <c r="G140" s="1">
        <v>235</v>
      </c>
      <c r="H140" s="1">
        <v>236.5</v>
      </c>
      <c r="I140" s="1">
        <f t="shared" ref="I140" si="253">(IF(E140="SELL",F140-G140,IF(E140="BUY",G140-F140)))*C140*D140</f>
        <v>24000</v>
      </c>
      <c r="J140" s="1">
        <f>(IF(E140="SELL",IF(H140="",0,G140-H140),IF(E140="BUY",IF(H140="",0,H140-G140))))*C140*D140</f>
        <v>18000</v>
      </c>
      <c r="K140" s="13">
        <f t="shared" ref="K140" si="254">SUM(I140,J140)</f>
        <v>42000</v>
      </c>
    </row>
    <row r="141" spans="1:11" ht="15.75">
      <c r="A141" s="3">
        <v>43355</v>
      </c>
      <c r="B141" s="2" t="s">
        <v>99</v>
      </c>
      <c r="C141" s="2">
        <v>4000</v>
      </c>
      <c r="D141" s="2">
        <v>3</v>
      </c>
      <c r="E141" s="2" t="s">
        <v>3</v>
      </c>
      <c r="F141" s="1">
        <v>229.2</v>
      </c>
      <c r="G141" s="1">
        <v>228</v>
      </c>
      <c r="H141" s="1">
        <v>0</v>
      </c>
      <c r="I141" s="1">
        <f t="shared" ref="I141" si="255">(IF(E141="SELL",F141-G141,IF(E141="BUY",G141-F141)))*C141*D141</f>
        <v>-14399.999999999864</v>
      </c>
      <c r="J141" s="1">
        <v>0</v>
      </c>
      <c r="K141" s="13">
        <f t="shared" ref="K141" si="256">SUM(I141,J141)</f>
        <v>-14399.999999999864</v>
      </c>
    </row>
    <row r="142" spans="1:11" ht="15.75">
      <c r="A142" s="3">
        <v>43355</v>
      </c>
      <c r="B142" s="2" t="s">
        <v>43</v>
      </c>
      <c r="C142" s="2">
        <v>750</v>
      </c>
      <c r="D142" s="2">
        <v>3</v>
      </c>
      <c r="E142" s="2" t="s">
        <v>3</v>
      </c>
      <c r="F142" s="1">
        <v>1320</v>
      </c>
      <c r="G142" s="1">
        <v>1328</v>
      </c>
      <c r="H142" s="1">
        <v>1338</v>
      </c>
      <c r="I142" s="1">
        <f t="shared" ref="I142" si="257">(IF(E142="SELL",F142-G142,IF(E142="BUY",G142-F142)))*C142*D142</f>
        <v>18000</v>
      </c>
      <c r="J142" s="1">
        <v>0</v>
      </c>
      <c r="K142" s="13">
        <f t="shared" ref="K142" si="258">SUM(I142,J142)</f>
        <v>18000</v>
      </c>
    </row>
    <row r="143" spans="1:11" ht="15.75">
      <c r="A143" s="3">
        <v>43355</v>
      </c>
      <c r="B143" s="2" t="s">
        <v>106</v>
      </c>
      <c r="C143" s="2">
        <v>1200</v>
      </c>
      <c r="D143" s="2">
        <v>3</v>
      </c>
      <c r="E143" s="2" t="s">
        <v>3</v>
      </c>
      <c r="F143" s="1">
        <v>696</v>
      </c>
      <c r="G143" s="1">
        <v>0</v>
      </c>
      <c r="H143" s="1">
        <v>0</v>
      </c>
      <c r="I143" s="1">
        <v>0</v>
      </c>
      <c r="J143" s="1">
        <v>0</v>
      </c>
      <c r="K143" s="13">
        <f t="shared" ref="K143" si="259">SUM(I143,J143)</f>
        <v>0</v>
      </c>
    </row>
    <row r="144" spans="1:11" ht="15.75">
      <c r="A144" s="3">
        <v>43354</v>
      </c>
      <c r="B144" s="2" t="s">
        <v>99</v>
      </c>
      <c r="C144" s="2">
        <v>4500</v>
      </c>
      <c r="D144" s="2">
        <v>3</v>
      </c>
      <c r="E144" s="2" t="s">
        <v>3</v>
      </c>
      <c r="F144" s="1">
        <v>230</v>
      </c>
      <c r="G144" s="1">
        <v>232</v>
      </c>
      <c r="H144" s="1">
        <v>235</v>
      </c>
      <c r="I144" s="1">
        <f t="shared" ref="I144" si="260">(IF(E144="SELL",F144-G144,IF(E144="BUY",G144-F144)))*C144*D144</f>
        <v>27000</v>
      </c>
      <c r="J144" s="1">
        <v>0</v>
      </c>
      <c r="K144" s="13">
        <f t="shared" ref="K144" si="261">SUM(I144,J144)</f>
        <v>27000</v>
      </c>
    </row>
    <row r="145" spans="1:11" ht="15.75">
      <c r="A145" s="3">
        <v>43354</v>
      </c>
      <c r="B145" s="2" t="s">
        <v>7</v>
      </c>
      <c r="C145" s="2">
        <v>1500</v>
      </c>
      <c r="D145" s="2">
        <v>3</v>
      </c>
      <c r="E145" s="2" t="s">
        <v>3</v>
      </c>
      <c r="F145" s="1">
        <v>441</v>
      </c>
      <c r="G145" s="1">
        <v>436.2</v>
      </c>
      <c r="H145" s="1">
        <v>436.2</v>
      </c>
      <c r="I145" s="1">
        <f t="shared" ref="I145" si="262">(IF(E145="SELL",F145-G145,IF(E145="BUY",G145-F145)))*C145*D145</f>
        <v>-21600.000000000051</v>
      </c>
      <c r="J145" s="1">
        <v>0</v>
      </c>
      <c r="K145" s="13">
        <f t="shared" ref="K145" si="263">SUM(I145,J145)</f>
        <v>-21600.000000000051</v>
      </c>
    </row>
    <row r="146" spans="1:11" ht="15.75">
      <c r="A146" s="3">
        <v>43353</v>
      </c>
      <c r="B146" s="2" t="s">
        <v>105</v>
      </c>
      <c r="C146" s="2">
        <v>7500</v>
      </c>
      <c r="D146" s="2">
        <v>3</v>
      </c>
      <c r="E146" s="2" t="s">
        <v>0</v>
      </c>
      <c r="F146" s="1">
        <v>77.3</v>
      </c>
      <c r="G146" s="1">
        <v>76.8</v>
      </c>
      <c r="H146" s="1">
        <v>0</v>
      </c>
      <c r="I146" s="1">
        <f t="shared" ref="I146" si="264">(IF(E146="SELL",F146-G146,IF(E146="BUY",G146-F146)))*C146*D146</f>
        <v>11250</v>
      </c>
      <c r="J146" s="1">
        <v>0</v>
      </c>
      <c r="K146" s="13">
        <f t="shared" ref="K146" si="265">SUM(I146,J146)</f>
        <v>11250</v>
      </c>
    </row>
    <row r="147" spans="1:11" ht="15.75">
      <c r="A147" s="3">
        <v>43353</v>
      </c>
      <c r="B147" s="2" t="s">
        <v>104</v>
      </c>
      <c r="C147" s="2">
        <v>6000</v>
      </c>
      <c r="D147" s="2">
        <v>3</v>
      </c>
      <c r="E147" s="2" t="s">
        <v>3</v>
      </c>
      <c r="F147" s="1">
        <v>90.55</v>
      </c>
      <c r="G147" s="1">
        <v>88.8</v>
      </c>
      <c r="H147" s="1">
        <v>0</v>
      </c>
      <c r="I147" s="1">
        <f t="shared" ref="I147" si="266">(IF(E147="SELL",F147-G147,IF(E147="BUY",G147-F147)))*C147*D147</f>
        <v>-31500</v>
      </c>
      <c r="J147" s="1">
        <v>0</v>
      </c>
      <c r="K147" s="13">
        <f t="shared" ref="K147" si="267">SUM(I147,J147)</f>
        <v>-31500</v>
      </c>
    </row>
    <row r="148" spans="1:11" ht="15.75">
      <c r="A148" s="3">
        <v>43350</v>
      </c>
      <c r="B148" s="2" t="s">
        <v>103</v>
      </c>
      <c r="C148" s="2">
        <v>500</v>
      </c>
      <c r="D148" s="2">
        <v>3</v>
      </c>
      <c r="E148" s="2" t="s">
        <v>3</v>
      </c>
      <c r="F148" s="1">
        <v>2022.3</v>
      </c>
      <c r="G148" s="1">
        <v>2035</v>
      </c>
      <c r="H148" s="1">
        <v>2055</v>
      </c>
      <c r="I148" s="1">
        <f t="shared" ref="I148" si="268">(IF(E148="SELL",F148-G148,IF(E148="BUY",G148-F148)))*C148*D148</f>
        <v>19050.000000000069</v>
      </c>
      <c r="J148" s="1">
        <f>(IF(E148="SELL",IF(H148="",0,G148-H148),IF(E148="BUY",IF(H148="",0,H148-G148))))*C148*D148</f>
        <v>30000</v>
      </c>
      <c r="K148" s="13">
        <f t="shared" ref="K148" si="269">SUM(I148,J148)</f>
        <v>49050.000000000073</v>
      </c>
    </row>
    <row r="149" spans="1:11" ht="15.75">
      <c r="A149" s="3">
        <v>43350</v>
      </c>
      <c r="B149" s="2" t="s">
        <v>102</v>
      </c>
      <c r="C149" s="2">
        <v>1600</v>
      </c>
      <c r="D149" s="2">
        <v>3</v>
      </c>
      <c r="E149" s="2" t="s">
        <v>3</v>
      </c>
      <c r="F149" s="1">
        <v>422.2</v>
      </c>
      <c r="G149" s="1">
        <v>422.2</v>
      </c>
      <c r="H149" s="1">
        <v>153</v>
      </c>
      <c r="I149" s="1">
        <f t="shared" ref="I149" si="270">(IF(E149="SELL",F149-G149,IF(E149="BUY",G149-F149)))*C149*D149</f>
        <v>0</v>
      </c>
      <c r="J149" s="1">
        <v>0</v>
      </c>
      <c r="K149" s="13">
        <f t="shared" ref="K149" si="271">SUM(I149,J149)</f>
        <v>0</v>
      </c>
    </row>
    <row r="150" spans="1:11" ht="15.75">
      <c r="A150" s="3">
        <v>43349</v>
      </c>
      <c r="B150" s="2" t="s">
        <v>77</v>
      </c>
      <c r="C150" s="2">
        <v>4000</v>
      </c>
      <c r="D150" s="2">
        <v>3</v>
      </c>
      <c r="E150" s="2" t="s">
        <v>3</v>
      </c>
      <c r="F150" s="1">
        <v>148</v>
      </c>
      <c r="G150" s="1">
        <v>150</v>
      </c>
      <c r="H150" s="1">
        <v>153</v>
      </c>
      <c r="I150" s="1">
        <f t="shared" ref="I150" si="272">(IF(E150="SELL",F150-G150,IF(E150="BUY",G150-F150)))*C150*D150</f>
        <v>24000</v>
      </c>
      <c r="J150" s="1">
        <f>(IF(E150="SELL",IF(H150="",0,G150-H150),IF(E150="BUY",IF(H150="",0,H150-G150))))*C150*D150</f>
        <v>36000</v>
      </c>
      <c r="K150" s="13">
        <f t="shared" ref="K150" si="273">SUM(I150,J150)</f>
        <v>60000</v>
      </c>
    </row>
    <row r="151" spans="1:11" ht="15.75">
      <c r="A151" s="3">
        <v>43348</v>
      </c>
      <c r="B151" s="2" t="s">
        <v>43</v>
      </c>
      <c r="C151" s="2">
        <v>750</v>
      </c>
      <c r="D151" s="2">
        <v>3</v>
      </c>
      <c r="E151" s="2" t="s">
        <v>0</v>
      </c>
      <c r="F151" s="1">
        <v>1339.5</v>
      </c>
      <c r="G151" s="1">
        <v>1328</v>
      </c>
      <c r="H151" s="1">
        <v>1315</v>
      </c>
      <c r="I151" s="1">
        <f t="shared" ref="I151" si="274">(IF(E151="SELL",F151-G151,IF(E151="BUY",G151-F151)))*C151*D151</f>
        <v>25875</v>
      </c>
      <c r="J151" s="1">
        <f>(IF(E151="SELL",IF(H151="",0,G151-H151),IF(E151="BUY",IF(H151="",0,H151-G151))))*C151*D151</f>
        <v>29250</v>
      </c>
      <c r="K151" s="13">
        <f t="shared" ref="K151" si="275">SUM(I151,J151)</f>
        <v>55125</v>
      </c>
    </row>
    <row r="152" spans="1:11" ht="15.75">
      <c r="A152" s="3">
        <v>43347</v>
      </c>
      <c r="B152" s="2" t="s">
        <v>5</v>
      </c>
      <c r="C152" s="2">
        <v>1200</v>
      </c>
      <c r="D152" s="2">
        <v>3</v>
      </c>
      <c r="E152" s="2" t="s">
        <v>3</v>
      </c>
      <c r="F152" s="1">
        <v>1138</v>
      </c>
      <c r="G152" s="1">
        <v>1139</v>
      </c>
      <c r="H152" s="1">
        <v>0</v>
      </c>
      <c r="I152" s="1">
        <f t="shared" ref="I152" si="276">(IF(E152="SELL",F152-G152,IF(E152="BUY",G152-F152)))*C152*D152</f>
        <v>3600</v>
      </c>
      <c r="J152" s="1">
        <v>0</v>
      </c>
      <c r="K152" s="13">
        <f t="shared" ref="K152" si="277">SUM(I152,J152)</f>
        <v>3600</v>
      </c>
    </row>
    <row r="153" spans="1:11" ht="15.75">
      <c r="A153" s="3">
        <v>43346</v>
      </c>
      <c r="B153" s="2" t="s">
        <v>5</v>
      </c>
      <c r="C153" s="2">
        <v>1200</v>
      </c>
      <c r="D153" s="2">
        <v>3</v>
      </c>
      <c r="E153" s="2" t="s">
        <v>3</v>
      </c>
      <c r="F153" s="1">
        <v>1142</v>
      </c>
      <c r="G153" s="1">
        <v>1153</v>
      </c>
      <c r="H153" s="1">
        <v>1159.9000000000001</v>
      </c>
      <c r="I153" s="1">
        <f t="shared" ref="I153" si="278">(IF(E153="SELL",F153-G153,IF(E153="BUY",G153-F153)))*C153*D153</f>
        <v>39600</v>
      </c>
      <c r="J153" s="1">
        <f>(IF(E153="SELL",IF(H153="",0,G153-H153),IF(E153="BUY",IF(H153="",0,H153-G153))))*C153*D153</f>
        <v>24840.000000000327</v>
      </c>
      <c r="K153" s="13">
        <f t="shared" ref="K153" si="279">SUM(I153,J153)</f>
        <v>64440.000000000327</v>
      </c>
    </row>
    <row r="154" spans="1:11" ht="15.75">
      <c r="A154" s="3">
        <v>43343</v>
      </c>
      <c r="B154" s="2" t="s">
        <v>101</v>
      </c>
      <c r="C154" s="2">
        <v>600</v>
      </c>
      <c r="D154" s="2">
        <v>3</v>
      </c>
      <c r="E154" s="2" t="s">
        <v>3</v>
      </c>
      <c r="F154" s="1">
        <v>855.5</v>
      </c>
      <c r="G154" s="1">
        <v>863.8</v>
      </c>
      <c r="H154" s="1">
        <v>882</v>
      </c>
      <c r="I154" s="1">
        <f t="shared" ref="I154" si="280">(IF(E154="SELL",F154-G154,IF(E154="BUY",G154-F154)))*C154*D154</f>
        <v>14939.999999999918</v>
      </c>
      <c r="J154" s="1">
        <v>0</v>
      </c>
      <c r="K154" s="13">
        <f t="shared" ref="K154" si="281">SUM(I154,J154)</f>
        <v>14939.999999999918</v>
      </c>
    </row>
    <row r="155" spans="1:11" ht="15.75">
      <c r="A155" s="3">
        <v>43343</v>
      </c>
      <c r="B155" s="2" t="s">
        <v>99</v>
      </c>
      <c r="C155" s="2">
        <v>4000</v>
      </c>
      <c r="D155" s="2">
        <v>3</v>
      </c>
      <c r="E155" s="2" t="s">
        <v>3</v>
      </c>
      <c r="F155" s="1">
        <v>230.8</v>
      </c>
      <c r="G155" s="1">
        <v>230.3</v>
      </c>
      <c r="H155" s="1">
        <v>0</v>
      </c>
      <c r="I155" s="1">
        <f t="shared" ref="I155" si="282">(IF(E155="SELL",F155-G155,IF(E155="BUY",G155-F155)))*C155*D155</f>
        <v>-6000</v>
      </c>
      <c r="J155" s="1">
        <v>0</v>
      </c>
      <c r="K155" s="13">
        <f t="shared" ref="K155" si="283">SUM(I155,J155)</f>
        <v>-6000</v>
      </c>
    </row>
    <row r="156" spans="1:11" ht="15.75">
      <c r="A156" s="3">
        <v>43342</v>
      </c>
      <c r="B156" s="2" t="s">
        <v>100</v>
      </c>
      <c r="C156" s="2">
        <v>700</v>
      </c>
      <c r="D156" s="2">
        <v>3</v>
      </c>
      <c r="E156" s="2" t="s">
        <v>3</v>
      </c>
      <c r="F156" s="1">
        <v>1411.8</v>
      </c>
      <c r="G156" s="1">
        <v>1426</v>
      </c>
      <c r="H156" s="1">
        <v>1438</v>
      </c>
      <c r="I156" s="1">
        <f t="shared" ref="I156" si="284">(IF(E156="SELL",F156-G156,IF(E156="BUY",G156-F156)))*C156*D156</f>
        <v>29820.000000000098</v>
      </c>
      <c r="J156" s="1">
        <f>(IF(E156="SELL",IF(H156="",0,G156-H156),IF(E156="BUY",IF(H156="",0,H156-G156))))*C156*D156</f>
        <v>25200</v>
      </c>
      <c r="K156" s="13">
        <f t="shared" ref="K156" si="285">SUM(I156,J156)</f>
        <v>55020.000000000102</v>
      </c>
    </row>
    <row r="157" spans="1:11" ht="15.75">
      <c r="A157" s="3">
        <v>43341</v>
      </c>
      <c r="B157" s="2" t="s">
        <v>64</v>
      </c>
      <c r="C157" s="2">
        <v>12000</v>
      </c>
      <c r="D157" s="2">
        <v>3</v>
      </c>
      <c r="E157" s="2" t="s">
        <v>3</v>
      </c>
      <c r="F157" s="1">
        <v>78.8</v>
      </c>
      <c r="G157" s="1">
        <v>79.8</v>
      </c>
      <c r="H157" s="1">
        <v>80.55</v>
      </c>
      <c r="I157" s="1">
        <f t="shared" ref="I157" si="286">(IF(E157="SELL",F157-G157,IF(E157="BUY",G157-F157)))*C157*D157</f>
        <v>36000</v>
      </c>
      <c r="J157" s="1">
        <f>(IF(E157="SELL",IF(H157="",0,G157-H157),IF(E157="BUY",IF(H157="",0,H157-G157))))*C157*D157</f>
        <v>27000</v>
      </c>
      <c r="K157" s="13">
        <f t="shared" ref="K157" si="287">SUM(I157,J157)</f>
        <v>63000</v>
      </c>
    </row>
    <row r="158" spans="1:11" ht="15.75">
      <c r="A158" s="3">
        <v>43340</v>
      </c>
      <c r="B158" s="2" t="s">
        <v>99</v>
      </c>
      <c r="C158" s="2">
        <v>4000</v>
      </c>
      <c r="D158" s="2">
        <v>3</v>
      </c>
      <c r="E158" s="2" t="s">
        <v>3</v>
      </c>
      <c r="F158" s="1">
        <v>233</v>
      </c>
      <c r="G158" s="1">
        <v>235</v>
      </c>
      <c r="H158" s="1">
        <v>238</v>
      </c>
      <c r="I158" s="1">
        <f t="shared" ref="I158" si="288">(IF(E158="SELL",F158-G158,IF(E158="BUY",G158-F158)))*C158*D158</f>
        <v>24000</v>
      </c>
      <c r="J158" s="1">
        <f>(IF(E158="SELL",IF(H158="",0,G158-H158),IF(E158="BUY",IF(H158="",0,H158-G158))))*C158*D158</f>
        <v>36000</v>
      </c>
      <c r="K158" s="13">
        <f t="shared" ref="K158" si="289">SUM(I158,J158)</f>
        <v>60000</v>
      </c>
    </row>
    <row r="159" spans="1:11" ht="15.75">
      <c r="A159" s="3">
        <v>43340</v>
      </c>
      <c r="B159" s="2" t="s">
        <v>98</v>
      </c>
      <c r="C159" s="2">
        <v>1500</v>
      </c>
      <c r="D159" s="2">
        <v>3</v>
      </c>
      <c r="E159" s="2" t="s">
        <v>3</v>
      </c>
      <c r="F159" s="1">
        <v>660.2</v>
      </c>
      <c r="G159" s="1">
        <v>668</v>
      </c>
      <c r="H159" s="1">
        <v>675</v>
      </c>
      <c r="I159" s="1">
        <f t="shared" ref="I159" si="290">(IF(E159="SELL",F159-G159,IF(E159="BUY",G159-F159)))*C159*D159</f>
        <v>35099.999999999796</v>
      </c>
      <c r="J159" s="1">
        <f>(IF(E159="SELL",IF(H159="",0,G159-H159),IF(E159="BUY",IF(H159="",0,H159-G159))))*C159*D159</f>
        <v>31500</v>
      </c>
      <c r="K159" s="13">
        <f t="shared" ref="K159" si="291">SUM(I159,J159)</f>
        <v>66599.999999999796</v>
      </c>
    </row>
    <row r="160" spans="1:11" ht="15.75">
      <c r="A160" s="3">
        <v>43340</v>
      </c>
      <c r="B160" s="2" t="s">
        <v>97</v>
      </c>
      <c r="C160" s="2">
        <v>302</v>
      </c>
      <c r="D160" s="2">
        <v>3</v>
      </c>
      <c r="E160" s="2" t="s">
        <v>3</v>
      </c>
      <c r="F160" s="1">
        <v>3123</v>
      </c>
      <c r="G160" s="1">
        <v>3080</v>
      </c>
      <c r="H160" s="1">
        <v>0</v>
      </c>
      <c r="I160" s="1">
        <f t="shared" ref="I160" si="292">(IF(E160="SELL",F160-G160,IF(E160="BUY",G160-F160)))*C160*D160</f>
        <v>-38958</v>
      </c>
      <c r="J160" s="1">
        <v>0</v>
      </c>
      <c r="K160" s="13">
        <f t="shared" ref="K160" si="293">SUM(I160,J160)</f>
        <v>-38958</v>
      </c>
    </row>
    <row r="161" spans="1:11" ht="15.75">
      <c r="A161" s="3">
        <v>43339</v>
      </c>
      <c r="B161" s="2" t="s">
        <v>47</v>
      </c>
      <c r="C161" s="2">
        <v>1000</v>
      </c>
      <c r="D161" s="2">
        <v>3</v>
      </c>
      <c r="E161" s="2" t="s">
        <v>3</v>
      </c>
      <c r="F161" s="1">
        <v>558</v>
      </c>
      <c r="G161" s="1">
        <v>565</v>
      </c>
      <c r="H161" s="1">
        <v>573</v>
      </c>
      <c r="I161" s="1">
        <f t="shared" ref="I161:I166" si="294">(IF(E161="SELL",F161-G161,IF(E161="BUY",G161-F161)))*C161*D161</f>
        <v>21000</v>
      </c>
      <c r="J161" s="1">
        <v>0</v>
      </c>
      <c r="K161" s="13">
        <f t="shared" ref="K161" si="295">SUM(I161,J161)</f>
        <v>21000</v>
      </c>
    </row>
    <row r="162" spans="1:11" ht="15.75">
      <c r="A162" s="3">
        <v>43335</v>
      </c>
      <c r="B162" s="2" t="s">
        <v>95</v>
      </c>
      <c r="C162" s="2">
        <v>1000</v>
      </c>
      <c r="D162" s="2">
        <v>3</v>
      </c>
      <c r="E162" s="2" t="s">
        <v>3</v>
      </c>
      <c r="F162" s="1">
        <v>469</v>
      </c>
      <c r="G162" s="1">
        <v>476</v>
      </c>
      <c r="H162" s="1">
        <v>482</v>
      </c>
      <c r="I162" s="1">
        <f t="shared" si="294"/>
        <v>21000</v>
      </c>
      <c r="J162" s="1">
        <f>(IF(E162="SELL",IF(H162="",0,G162-H162),IF(E162="BUY",IF(H162="",0,H162-G162))))*C162*D162</f>
        <v>18000</v>
      </c>
      <c r="K162" s="13">
        <f t="shared" ref="K162" si="296">SUM(I162,J162)</f>
        <v>39000</v>
      </c>
    </row>
    <row r="163" spans="1:11" ht="15.75">
      <c r="A163" s="3">
        <v>43333</v>
      </c>
      <c r="B163" s="2" t="s">
        <v>21</v>
      </c>
      <c r="C163" s="2">
        <v>550</v>
      </c>
      <c r="D163" s="2">
        <v>3</v>
      </c>
      <c r="E163" s="2" t="s">
        <v>3</v>
      </c>
      <c r="F163" s="1">
        <v>1016</v>
      </c>
      <c r="G163" s="1">
        <v>1026</v>
      </c>
      <c r="H163" s="1">
        <v>1036</v>
      </c>
      <c r="I163" s="1">
        <f t="shared" si="294"/>
        <v>16500</v>
      </c>
      <c r="J163" s="1">
        <v>0</v>
      </c>
      <c r="K163" s="13">
        <f t="shared" ref="K163" si="297">SUM(I163,J163)</f>
        <v>16500</v>
      </c>
    </row>
    <row r="164" spans="1:11" ht="15.75">
      <c r="A164" s="3">
        <v>43332</v>
      </c>
      <c r="B164" s="2" t="s">
        <v>92</v>
      </c>
      <c r="C164" s="2">
        <v>12000</v>
      </c>
      <c r="D164" s="2">
        <v>3</v>
      </c>
      <c r="E164" s="2" t="s">
        <v>3</v>
      </c>
      <c r="F164" s="1">
        <v>76.95</v>
      </c>
      <c r="G164" s="1">
        <v>78</v>
      </c>
      <c r="H164" s="1">
        <v>79</v>
      </c>
      <c r="I164" s="1">
        <f t="shared" si="294"/>
        <v>37799.999999999898</v>
      </c>
      <c r="J164" s="1">
        <v>0</v>
      </c>
      <c r="K164" s="13">
        <f t="shared" ref="K164:K165" si="298">SUM(I164,J164)</f>
        <v>37799.999999999898</v>
      </c>
    </row>
    <row r="165" spans="1:11" ht="15.75">
      <c r="A165" s="3">
        <v>43325</v>
      </c>
      <c r="B165" s="2" t="s">
        <v>26</v>
      </c>
      <c r="C165" s="2">
        <v>500</v>
      </c>
      <c r="D165" s="2">
        <v>3</v>
      </c>
      <c r="E165" s="2" t="s">
        <v>3</v>
      </c>
      <c r="F165" s="1">
        <v>1030</v>
      </c>
      <c r="G165" s="1">
        <v>1040</v>
      </c>
      <c r="H165" s="1">
        <v>1050</v>
      </c>
      <c r="I165" s="1">
        <f t="shared" si="294"/>
        <v>15000</v>
      </c>
      <c r="J165" s="1">
        <f>(IF(E165="SELL",IF(H165="",0,G165-H165),IF(E165="BUY",IF(H165="",0,H165-G165))))*C165*D165</f>
        <v>15000</v>
      </c>
      <c r="K165" s="13">
        <f t="shared" si="298"/>
        <v>30000</v>
      </c>
    </row>
    <row r="166" spans="1:11" ht="15.75">
      <c r="A166" s="3">
        <v>43318</v>
      </c>
      <c r="B166" s="2" t="s">
        <v>91</v>
      </c>
      <c r="C166" s="2">
        <v>1200</v>
      </c>
      <c r="D166" s="2">
        <v>3</v>
      </c>
      <c r="E166" s="2" t="s">
        <v>3</v>
      </c>
      <c r="F166" s="1">
        <v>600</v>
      </c>
      <c r="G166" s="1">
        <v>605</v>
      </c>
      <c r="H166" s="1">
        <v>610</v>
      </c>
      <c r="I166" s="1">
        <f t="shared" si="294"/>
        <v>18000</v>
      </c>
      <c r="J166" s="1">
        <v>0</v>
      </c>
      <c r="K166" s="13">
        <f t="shared" ref="K166" si="299">SUM(I166,J166)</f>
        <v>18000</v>
      </c>
    </row>
    <row r="167" spans="1:11" ht="15.75">
      <c r="A167" s="3">
        <v>43308</v>
      </c>
      <c r="B167" s="2" t="s">
        <v>90</v>
      </c>
      <c r="C167" s="2">
        <v>6000</v>
      </c>
      <c r="D167" s="2"/>
      <c r="E167" s="2" t="s">
        <v>3</v>
      </c>
      <c r="F167" s="1">
        <v>414</v>
      </c>
      <c r="G167" s="1">
        <v>418</v>
      </c>
      <c r="H167" s="1">
        <v>422</v>
      </c>
      <c r="I167" s="1">
        <f t="shared" ref="I167" si="300">(IF(E167="SELL",F167-G167,IF(E167="BUY",G167-F167)))*C167</f>
        <v>24000</v>
      </c>
      <c r="J167" s="1">
        <f t="shared" ref="J167" si="301">(IF(E167="SELL",IF(H167="",0,G167-H167),IF(E167="BUY",IF(H167="",0,H167-G167))))*C167</f>
        <v>24000</v>
      </c>
      <c r="K167" s="12">
        <f t="shared" ref="K167" si="302">SUM(I167,J167)</f>
        <v>48000</v>
      </c>
    </row>
    <row r="168" spans="1:11" ht="15.75">
      <c r="A168" s="3">
        <v>43307</v>
      </c>
      <c r="B168" s="2" t="s">
        <v>89</v>
      </c>
      <c r="C168" s="2">
        <v>6000</v>
      </c>
      <c r="D168" s="2"/>
      <c r="E168" s="2" t="s">
        <v>3</v>
      </c>
      <c r="F168" s="1">
        <v>275.5</v>
      </c>
      <c r="G168" s="1">
        <v>278</v>
      </c>
      <c r="H168" s="1">
        <v>279</v>
      </c>
      <c r="I168" s="1">
        <f t="shared" ref="I168" si="303">(IF(E168="SELL",F168-G168,IF(E168="BUY",G168-F168)))*C168</f>
        <v>15000</v>
      </c>
      <c r="J168" s="1">
        <f t="shared" ref="J168" si="304">(IF(E168="SELL",IF(H168="",0,G168-H168),IF(E168="BUY",IF(H168="",0,H168-G168))))*C168</f>
        <v>6000</v>
      </c>
      <c r="K168" s="12">
        <f t="shared" ref="K168" si="305">SUM(I168,J168)</f>
        <v>21000</v>
      </c>
    </row>
    <row r="169" spans="1:11" ht="15.75">
      <c r="A169" s="3">
        <v>43306</v>
      </c>
      <c r="B169" s="2" t="s">
        <v>88</v>
      </c>
      <c r="C169" s="2">
        <v>7500</v>
      </c>
      <c r="D169" s="2"/>
      <c r="E169" s="2" t="s">
        <v>3</v>
      </c>
      <c r="F169" s="1">
        <v>399</v>
      </c>
      <c r="G169" s="1">
        <v>399</v>
      </c>
      <c r="H169" s="1">
        <v>0</v>
      </c>
      <c r="I169" s="1">
        <f t="shared" ref="I169" si="306">(IF(E169="SELL",F169-G169,IF(E169="BUY",G169-F169)))*C169</f>
        <v>0</v>
      </c>
      <c r="J169" s="1">
        <v>0</v>
      </c>
      <c r="K169" s="12">
        <f t="shared" ref="K169" si="307">SUM(I169,J169)</f>
        <v>0</v>
      </c>
    </row>
    <row r="170" spans="1:11" ht="15.75">
      <c r="A170" s="3">
        <v>43305</v>
      </c>
      <c r="B170" s="2" t="s">
        <v>87</v>
      </c>
      <c r="C170" s="2">
        <v>21000</v>
      </c>
      <c r="D170" s="2"/>
      <c r="E170" s="2" t="s">
        <v>3</v>
      </c>
      <c r="F170" s="1">
        <v>57.4</v>
      </c>
      <c r="G170" s="1">
        <v>58.4</v>
      </c>
      <c r="H170" s="1">
        <v>59.4</v>
      </c>
      <c r="I170" s="1">
        <f t="shared" ref="I170" si="308">(IF(E170="SELL",F170-G170,IF(E170="BUY",G170-F170)))*C170</f>
        <v>21000</v>
      </c>
      <c r="J170" s="1">
        <f t="shared" ref="J170" si="309">(IF(E170="SELL",IF(H170="",0,G170-H170),IF(E170="BUY",IF(H170="",0,H170-G170))))*C170</f>
        <v>21000</v>
      </c>
      <c r="K170" s="12">
        <f t="shared" ref="K170" si="310">SUM(I170,J170)</f>
        <v>42000</v>
      </c>
    </row>
    <row r="171" spans="1:11" ht="15.75">
      <c r="A171" s="3">
        <v>43304</v>
      </c>
      <c r="B171" s="2" t="s">
        <v>86</v>
      </c>
      <c r="C171" s="2">
        <v>3600</v>
      </c>
      <c r="D171" s="2"/>
      <c r="E171" s="2" t="s">
        <v>3</v>
      </c>
      <c r="F171" s="1">
        <v>607</v>
      </c>
      <c r="G171" s="1">
        <v>613</v>
      </c>
      <c r="H171" s="1">
        <v>619</v>
      </c>
      <c r="I171" s="1">
        <f t="shared" ref="I171" si="311">(IF(E171="SELL",F171-G171,IF(E171="BUY",G171-F171)))*C171</f>
        <v>21600</v>
      </c>
      <c r="J171" s="1">
        <f t="shared" ref="J171" si="312">(IF(E171="SELL",IF(H171="",0,G171-H171),IF(E171="BUY",IF(H171="",0,H171-G171))))*C171</f>
        <v>21600</v>
      </c>
      <c r="K171" s="12">
        <f t="shared" ref="K171" si="313">SUM(I171,J171)</f>
        <v>43200</v>
      </c>
    </row>
    <row r="172" spans="1:11" ht="15.75">
      <c r="A172" s="3">
        <v>43301</v>
      </c>
      <c r="B172" s="2" t="s">
        <v>84</v>
      </c>
      <c r="C172" s="2">
        <v>3600</v>
      </c>
      <c r="D172" s="2"/>
      <c r="E172" s="2" t="s">
        <v>3</v>
      </c>
      <c r="F172" s="1">
        <v>450</v>
      </c>
      <c r="G172" s="1">
        <v>459</v>
      </c>
      <c r="H172" s="1">
        <v>463</v>
      </c>
      <c r="I172" s="1">
        <f t="shared" ref="I172" si="314">(IF(E172="SELL",F172-G172,IF(E172="BUY",G172-F172)))*C172</f>
        <v>32400</v>
      </c>
      <c r="J172" s="1">
        <v>0</v>
      </c>
      <c r="K172" s="12">
        <f t="shared" ref="K172" si="315">SUM(I172,J172)</f>
        <v>32400</v>
      </c>
    </row>
    <row r="173" spans="1:11" ht="15.75">
      <c r="A173" s="3">
        <v>43300</v>
      </c>
      <c r="B173" s="2" t="s">
        <v>85</v>
      </c>
      <c r="C173" s="2">
        <v>3600</v>
      </c>
      <c r="D173" s="2"/>
      <c r="E173" s="2" t="s">
        <v>0</v>
      </c>
      <c r="F173" s="1">
        <v>948</v>
      </c>
      <c r="G173" s="1">
        <v>940</v>
      </c>
      <c r="H173" s="1">
        <v>932</v>
      </c>
      <c r="I173" s="1">
        <f t="shared" ref="I173" si="316">(IF(E173="SELL",F173-G173,IF(E173="BUY",G173-F173)))*C173</f>
        <v>28800</v>
      </c>
      <c r="J173" s="1">
        <v>0</v>
      </c>
      <c r="K173" s="12">
        <f t="shared" ref="K173" si="317">SUM(I173,J173)</f>
        <v>28800</v>
      </c>
    </row>
    <row r="174" spans="1:11" ht="15.75">
      <c r="A174" s="3">
        <v>43277</v>
      </c>
      <c r="B174" s="2" t="s">
        <v>83</v>
      </c>
      <c r="C174" s="2">
        <v>8000</v>
      </c>
      <c r="D174" s="2"/>
      <c r="E174" s="2" t="s">
        <v>3</v>
      </c>
      <c r="F174" s="1">
        <v>62.2</v>
      </c>
      <c r="G174" s="1">
        <v>60.2</v>
      </c>
      <c r="H174" s="1">
        <v>0</v>
      </c>
      <c r="I174" s="1">
        <f t="shared" ref="I174:I193" si="318">(IF(E174="SELL",F174-G174,IF(E174="BUY",G174-F174)))*C174</f>
        <v>-16000</v>
      </c>
      <c r="J174" s="1">
        <v>0</v>
      </c>
      <c r="K174" s="12">
        <f t="shared" ref="K174:K193" si="319">SUM(I174,J174)</f>
        <v>-16000</v>
      </c>
    </row>
    <row r="175" spans="1:11" ht="15.75">
      <c r="A175" s="3">
        <v>43276</v>
      </c>
      <c r="B175" s="2" t="s">
        <v>82</v>
      </c>
      <c r="C175" s="2">
        <v>25</v>
      </c>
      <c r="D175" s="2"/>
      <c r="E175" s="2" t="s">
        <v>3</v>
      </c>
      <c r="F175" s="1">
        <v>28260</v>
      </c>
      <c r="G175" s="1">
        <v>28550</v>
      </c>
      <c r="H175" s="1">
        <v>28900</v>
      </c>
      <c r="I175" s="1">
        <f t="shared" si="318"/>
        <v>7250</v>
      </c>
      <c r="J175" s="1">
        <v>0</v>
      </c>
      <c r="K175" s="12">
        <f t="shared" si="319"/>
        <v>7250</v>
      </c>
    </row>
    <row r="176" spans="1:11" ht="15.75">
      <c r="A176" s="3">
        <v>43273</v>
      </c>
      <c r="B176" s="2" t="s">
        <v>81</v>
      </c>
      <c r="C176" s="2">
        <v>3000</v>
      </c>
      <c r="D176" s="2"/>
      <c r="E176" s="2" t="s">
        <v>0</v>
      </c>
      <c r="F176" s="1">
        <v>170</v>
      </c>
      <c r="G176" s="1">
        <v>168.85</v>
      </c>
      <c r="H176" s="1">
        <v>166</v>
      </c>
      <c r="I176" s="1">
        <f t="shared" si="318"/>
        <v>3450.0000000000173</v>
      </c>
      <c r="J176" s="1">
        <f t="shared" ref="J176" si="320">(IF(E176="SELL",IF(H176="",0,G176-H176),IF(E176="BUY",IF(H176="",0,H176-G176))))*C176</f>
        <v>8549.9999999999836</v>
      </c>
      <c r="K176" s="12">
        <f t="shared" si="319"/>
        <v>12000</v>
      </c>
    </row>
    <row r="177" spans="1:11" ht="15.75">
      <c r="A177" s="3">
        <v>43271</v>
      </c>
      <c r="B177" s="2" t="s">
        <v>80</v>
      </c>
      <c r="C177" s="2">
        <v>1000</v>
      </c>
      <c r="D177" s="2"/>
      <c r="E177" s="2" t="s">
        <v>0</v>
      </c>
      <c r="F177" s="1">
        <v>853</v>
      </c>
      <c r="G177" s="1">
        <v>845</v>
      </c>
      <c r="H177" s="1">
        <v>837</v>
      </c>
      <c r="I177" s="1">
        <f t="shared" si="318"/>
        <v>8000</v>
      </c>
      <c r="J177" s="1">
        <v>0</v>
      </c>
      <c r="K177" s="12">
        <f t="shared" si="319"/>
        <v>8000</v>
      </c>
    </row>
    <row r="178" spans="1:11" ht="15.75">
      <c r="A178" s="3">
        <v>43269</v>
      </c>
      <c r="B178" s="2" t="s">
        <v>79</v>
      </c>
      <c r="C178" s="2">
        <v>2500</v>
      </c>
      <c r="D178" s="2"/>
      <c r="E178" s="2" t="s">
        <v>0</v>
      </c>
      <c r="F178" s="1">
        <v>226.4</v>
      </c>
      <c r="G178" s="1">
        <v>224</v>
      </c>
      <c r="H178" s="1">
        <v>221.6</v>
      </c>
      <c r="I178" s="1">
        <f t="shared" si="318"/>
        <v>6000.0000000000146</v>
      </c>
      <c r="J178" s="1">
        <v>0</v>
      </c>
      <c r="K178" s="12">
        <f t="shared" si="319"/>
        <v>6000.0000000000146</v>
      </c>
    </row>
    <row r="179" spans="1:11" ht="15.75">
      <c r="A179" s="3">
        <v>43269</v>
      </c>
      <c r="B179" s="2" t="s">
        <v>6</v>
      </c>
      <c r="C179" s="2">
        <v>1100</v>
      </c>
      <c r="D179" s="2"/>
      <c r="E179" s="2" t="s">
        <v>3</v>
      </c>
      <c r="F179" s="1">
        <v>571</v>
      </c>
      <c r="G179" s="1">
        <v>577.5</v>
      </c>
      <c r="H179" s="1">
        <v>583.5</v>
      </c>
      <c r="I179" s="1">
        <f t="shared" si="318"/>
        <v>7150</v>
      </c>
      <c r="J179" s="1">
        <v>0</v>
      </c>
      <c r="K179" s="12">
        <f t="shared" si="319"/>
        <v>7150</v>
      </c>
    </row>
    <row r="180" spans="1:11" ht="15.75">
      <c r="A180" s="3">
        <v>43266</v>
      </c>
      <c r="B180" s="2" t="s">
        <v>78</v>
      </c>
      <c r="C180" s="2">
        <v>600</v>
      </c>
      <c r="D180" s="2"/>
      <c r="E180" s="2" t="s">
        <v>3</v>
      </c>
      <c r="F180" s="1">
        <v>390</v>
      </c>
      <c r="G180" s="1">
        <v>395</v>
      </c>
      <c r="H180" s="1"/>
      <c r="I180" s="1">
        <f t="shared" si="318"/>
        <v>3000</v>
      </c>
      <c r="J180" s="1">
        <f t="shared" ref="J180:J193" si="321">(IF(E180="SELL",IF(H180="",0,G180-H180),IF(E180="BUY",IF(H180="",0,H180-G180))))*C180</f>
        <v>0</v>
      </c>
      <c r="K180" s="12">
        <f t="shared" si="319"/>
        <v>3000</v>
      </c>
    </row>
    <row r="181" spans="1:11" ht="15.75">
      <c r="A181" s="3">
        <v>43265</v>
      </c>
      <c r="B181" s="2" t="s">
        <v>77</v>
      </c>
      <c r="C181" s="2">
        <v>4000</v>
      </c>
      <c r="D181" s="2"/>
      <c r="E181" s="2" t="s">
        <v>3</v>
      </c>
      <c r="F181" s="1">
        <v>130.69999999999999</v>
      </c>
      <c r="G181" s="1">
        <v>132.69999999999999</v>
      </c>
      <c r="H181" s="1">
        <v>134.69999999999999</v>
      </c>
      <c r="I181" s="1">
        <f t="shared" si="318"/>
        <v>8000</v>
      </c>
      <c r="J181" s="1">
        <f t="shared" si="321"/>
        <v>8000</v>
      </c>
      <c r="K181" s="12">
        <f t="shared" si="319"/>
        <v>16000</v>
      </c>
    </row>
    <row r="182" spans="1:11" ht="15.75">
      <c r="A182" s="3">
        <v>43264</v>
      </c>
      <c r="B182" s="2" t="s">
        <v>76</v>
      </c>
      <c r="C182" s="2">
        <v>7000</v>
      </c>
      <c r="D182" s="2"/>
      <c r="E182" s="2" t="s">
        <v>3</v>
      </c>
      <c r="F182" s="1">
        <v>76.150000000000006</v>
      </c>
      <c r="G182" s="1">
        <v>74.150000000000006</v>
      </c>
      <c r="H182" s="1"/>
      <c r="I182" s="1">
        <f t="shared" si="318"/>
        <v>-14000</v>
      </c>
      <c r="J182" s="1">
        <f t="shared" si="321"/>
        <v>0</v>
      </c>
      <c r="K182" s="12">
        <f t="shared" si="319"/>
        <v>-14000</v>
      </c>
    </row>
    <row r="183" spans="1:11" ht="15.75">
      <c r="A183" s="3">
        <v>43263</v>
      </c>
      <c r="B183" s="2" t="s">
        <v>66</v>
      </c>
      <c r="C183" s="2">
        <v>600</v>
      </c>
      <c r="D183" s="2"/>
      <c r="E183" s="2" t="s">
        <v>3</v>
      </c>
      <c r="F183" s="1">
        <v>851</v>
      </c>
      <c r="G183" s="1">
        <v>859.8</v>
      </c>
      <c r="H183" s="1"/>
      <c r="I183" s="1">
        <f t="shared" si="318"/>
        <v>5279.9999999999727</v>
      </c>
      <c r="J183" s="1">
        <f t="shared" si="321"/>
        <v>0</v>
      </c>
      <c r="K183" s="12">
        <f t="shared" si="319"/>
        <v>5279.9999999999727</v>
      </c>
    </row>
    <row r="184" spans="1:11" ht="15.75">
      <c r="A184" s="3">
        <v>43263</v>
      </c>
      <c r="B184" s="2" t="s">
        <v>64</v>
      </c>
      <c r="C184" s="2">
        <v>12000</v>
      </c>
      <c r="D184" s="2"/>
      <c r="E184" s="2" t="s">
        <v>3</v>
      </c>
      <c r="F184" s="1">
        <v>89.55</v>
      </c>
      <c r="G184" s="1">
        <v>90.55</v>
      </c>
      <c r="H184" s="1"/>
      <c r="I184" s="1">
        <f t="shared" si="318"/>
        <v>12000</v>
      </c>
      <c r="J184" s="1">
        <f t="shared" si="321"/>
        <v>0</v>
      </c>
      <c r="K184" s="12">
        <f t="shared" si="319"/>
        <v>12000</v>
      </c>
    </row>
    <row r="185" spans="1:11" ht="15.75">
      <c r="A185" s="3">
        <v>43263</v>
      </c>
      <c r="B185" s="2" t="s">
        <v>65</v>
      </c>
      <c r="C185" s="2">
        <v>900</v>
      </c>
      <c r="D185" s="2"/>
      <c r="E185" s="2" t="s">
        <v>0</v>
      </c>
      <c r="F185" s="1">
        <v>610</v>
      </c>
      <c r="G185" s="1">
        <v>620</v>
      </c>
      <c r="H185" s="1"/>
      <c r="I185" s="1">
        <f t="shared" si="318"/>
        <v>-9000</v>
      </c>
      <c r="J185" s="1">
        <f t="shared" si="321"/>
        <v>0</v>
      </c>
      <c r="K185" s="12">
        <f t="shared" si="319"/>
        <v>-9000</v>
      </c>
    </row>
    <row r="186" spans="1:11" ht="15.75">
      <c r="A186" s="3">
        <v>43262</v>
      </c>
      <c r="B186" s="2" t="s">
        <v>64</v>
      </c>
      <c r="C186" s="2">
        <v>12000</v>
      </c>
      <c r="D186" s="2"/>
      <c r="E186" s="2" t="s">
        <v>3</v>
      </c>
      <c r="F186" s="1">
        <v>86</v>
      </c>
      <c r="G186" s="1">
        <v>86.6</v>
      </c>
      <c r="H186" s="1"/>
      <c r="I186" s="1">
        <f t="shared" si="318"/>
        <v>7199.9999999999318</v>
      </c>
      <c r="J186" s="1">
        <f t="shared" si="321"/>
        <v>0</v>
      </c>
      <c r="K186" s="12">
        <f t="shared" si="319"/>
        <v>7199.9999999999318</v>
      </c>
    </row>
    <row r="187" spans="1:11" ht="15.75">
      <c r="A187" s="3">
        <v>43259</v>
      </c>
      <c r="B187" s="2" t="s">
        <v>63</v>
      </c>
      <c r="C187" s="2">
        <v>15000</v>
      </c>
      <c r="D187" s="2"/>
      <c r="E187" s="2" t="s">
        <v>3</v>
      </c>
      <c r="F187" s="1">
        <v>15.15</v>
      </c>
      <c r="G187" s="1">
        <v>15.55</v>
      </c>
      <c r="H187" s="1"/>
      <c r="I187" s="1">
        <f t="shared" si="318"/>
        <v>6000.0000000000055</v>
      </c>
      <c r="J187" s="1">
        <f t="shared" si="321"/>
        <v>0</v>
      </c>
      <c r="K187" s="12">
        <f t="shared" si="319"/>
        <v>6000.0000000000055</v>
      </c>
    </row>
    <row r="188" spans="1:11" ht="15.75">
      <c r="A188" s="3">
        <v>43259</v>
      </c>
      <c r="B188" s="2" t="s">
        <v>6</v>
      </c>
      <c r="C188" s="2">
        <v>1100</v>
      </c>
      <c r="D188" s="2"/>
      <c r="E188" s="2" t="s">
        <v>3</v>
      </c>
      <c r="F188" s="1">
        <v>522.79999999999995</v>
      </c>
      <c r="G188" s="1">
        <v>529.79999999999995</v>
      </c>
      <c r="H188" s="1"/>
      <c r="I188" s="1">
        <f t="shared" si="318"/>
        <v>7700</v>
      </c>
      <c r="J188" s="1">
        <f t="shared" si="321"/>
        <v>0</v>
      </c>
      <c r="K188" s="12">
        <f t="shared" si="319"/>
        <v>7700</v>
      </c>
    </row>
    <row r="189" spans="1:11" ht="15.75">
      <c r="A189" s="3">
        <v>43258</v>
      </c>
      <c r="B189" s="2" t="s">
        <v>62</v>
      </c>
      <c r="C189" s="2">
        <v>2000</v>
      </c>
      <c r="D189" s="2"/>
      <c r="E189" s="2" t="s">
        <v>3</v>
      </c>
      <c r="F189" s="1">
        <v>346</v>
      </c>
      <c r="G189" s="1">
        <v>350</v>
      </c>
      <c r="H189" s="1">
        <v>354</v>
      </c>
      <c r="I189" s="1">
        <f t="shared" si="318"/>
        <v>8000</v>
      </c>
      <c r="J189" s="1">
        <f t="shared" si="321"/>
        <v>8000</v>
      </c>
      <c r="K189" s="12">
        <f t="shared" si="319"/>
        <v>16000</v>
      </c>
    </row>
    <row r="190" spans="1:11" ht="15.75">
      <c r="A190" s="3">
        <v>43257</v>
      </c>
      <c r="B190" s="2" t="s">
        <v>11</v>
      </c>
      <c r="C190" s="2">
        <v>3500</v>
      </c>
      <c r="D190" s="2"/>
      <c r="E190" s="2" t="s">
        <v>3</v>
      </c>
      <c r="F190" s="1">
        <v>68</v>
      </c>
      <c r="G190" s="1">
        <v>70</v>
      </c>
      <c r="H190" s="1"/>
      <c r="I190" s="1">
        <f t="shared" si="318"/>
        <v>7000</v>
      </c>
      <c r="J190" s="1">
        <f t="shared" si="321"/>
        <v>0</v>
      </c>
      <c r="K190" s="12">
        <f t="shared" si="319"/>
        <v>7000</v>
      </c>
    </row>
    <row r="191" spans="1:11" ht="15.75">
      <c r="A191" s="3">
        <v>43256</v>
      </c>
      <c r="B191" s="2" t="s">
        <v>57</v>
      </c>
      <c r="C191" s="2">
        <v>250</v>
      </c>
      <c r="D191" s="2"/>
      <c r="E191" s="2" t="s">
        <v>0</v>
      </c>
      <c r="F191" s="1">
        <v>3250</v>
      </c>
      <c r="G191" s="1">
        <v>3226</v>
      </c>
      <c r="H191" s="1"/>
      <c r="I191" s="1">
        <f t="shared" si="318"/>
        <v>6000</v>
      </c>
      <c r="J191" s="1">
        <f t="shared" si="321"/>
        <v>0</v>
      </c>
      <c r="K191" s="12">
        <f t="shared" si="319"/>
        <v>6000</v>
      </c>
    </row>
    <row r="192" spans="1:11" ht="15.75">
      <c r="A192" s="3">
        <v>43256</v>
      </c>
      <c r="B192" s="2" t="s">
        <v>61</v>
      </c>
      <c r="C192" s="2">
        <v>500</v>
      </c>
      <c r="D192" s="2"/>
      <c r="E192" s="2" t="s">
        <v>0</v>
      </c>
      <c r="F192" s="1">
        <v>961</v>
      </c>
      <c r="G192" s="1">
        <v>977</v>
      </c>
      <c r="H192" s="1"/>
      <c r="I192" s="1">
        <f t="shared" si="318"/>
        <v>-8000</v>
      </c>
      <c r="J192" s="1">
        <f t="shared" si="321"/>
        <v>0</v>
      </c>
      <c r="K192" s="12">
        <f t="shared" si="319"/>
        <v>-8000</v>
      </c>
    </row>
    <row r="193" spans="1:11" ht="15.75">
      <c r="A193" s="3">
        <v>43252</v>
      </c>
      <c r="B193" s="2" t="s">
        <v>60</v>
      </c>
      <c r="C193" s="2">
        <v>45000</v>
      </c>
      <c r="D193" s="2"/>
      <c r="E193" s="2" t="s">
        <v>0</v>
      </c>
      <c r="F193" s="1">
        <v>16.3</v>
      </c>
      <c r="G193" s="1">
        <v>15.8</v>
      </c>
      <c r="H193" s="1"/>
      <c r="I193" s="1">
        <f t="shared" si="318"/>
        <v>22500</v>
      </c>
      <c r="J193" s="1">
        <f t="shared" si="321"/>
        <v>0</v>
      </c>
      <c r="K193" s="12">
        <f t="shared" si="319"/>
        <v>22500</v>
      </c>
    </row>
    <row r="194" spans="1:11" ht="15.75">
      <c r="A194" s="3">
        <v>43251</v>
      </c>
      <c r="B194" s="2" t="s">
        <v>69</v>
      </c>
      <c r="C194" s="2">
        <v>2200</v>
      </c>
      <c r="D194" s="2"/>
      <c r="E194" s="2" t="s">
        <v>3</v>
      </c>
      <c r="F194" s="1">
        <v>787</v>
      </c>
      <c r="G194" s="1">
        <v>792</v>
      </c>
      <c r="H194" s="1"/>
      <c r="I194" s="1">
        <f>(IF(E194="SELL",F194-G194,IF(E194="BUY",G194-F194)))*C194</f>
        <v>11000</v>
      </c>
      <c r="J194" s="1">
        <f>(IF(E194="SELL",IF(H194="",0,G194-H194),IF(E194="BUY",IF(H194="",0,H194-G194))))*C194</f>
        <v>0</v>
      </c>
      <c r="K194" s="12">
        <f>SUM(I194,J194)</f>
        <v>11000</v>
      </c>
    </row>
    <row r="195" spans="1:11" ht="15.75">
      <c r="A195" s="3">
        <v>43245</v>
      </c>
      <c r="B195" s="2" t="s">
        <v>68</v>
      </c>
      <c r="C195" s="2">
        <v>125</v>
      </c>
      <c r="D195" s="2"/>
      <c r="E195" s="2" t="s">
        <v>3</v>
      </c>
      <c r="F195" s="1">
        <v>5900</v>
      </c>
      <c r="G195" s="1">
        <v>5970</v>
      </c>
      <c r="H195" s="1">
        <v>6040</v>
      </c>
      <c r="I195" s="1">
        <f>(IF(E195="SELL",F195-G195,IF(E195="BUY",G195-F195)))*C195</f>
        <v>8750</v>
      </c>
      <c r="J195" s="1">
        <f>(IF(E195="SELL",IF(H195="",0,G195-H195),IF(E195="BUY",IF(H195="",0,H195-G195))))*C195</f>
        <v>8750</v>
      </c>
      <c r="K195" s="12">
        <f>SUM(I195,J195)</f>
        <v>17500</v>
      </c>
    </row>
    <row r="196" spans="1:11" ht="15.75">
      <c r="A196" s="3">
        <v>43244</v>
      </c>
      <c r="B196" s="2" t="s">
        <v>67</v>
      </c>
      <c r="C196" s="2">
        <v>1500</v>
      </c>
      <c r="D196" s="2"/>
      <c r="E196" s="2" t="s">
        <v>3</v>
      </c>
      <c r="F196" s="1">
        <v>502</v>
      </c>
      <c r="G196" s="1">
        <v>507</v>
      </c>
      <c r="H196" s="1">
        <v>512</v>
      </c>
      <c r="I196" s="1">
        <f>(IF(E196="SELL",F196-G196,IF(E196="BUY",G196-F196)))*C196</f>
        <v>7500</v>
      </c>
      <c r="J196" s="1">
        <f>(IF(E196="SELL",IF(H196="",0,G196-H196),IF(E196="BUY",IF(H196="",0,H196-G196))))*C196</f>
        <v>7500</v>
      </c>
      <c r="K196" s="12">
        <f>SUM(I196,J196)</f>
        <v>15000</v>
      </c>
    </row>
    <row r="197" spans="1:11" ht="15.75">
      <c r="A197" s="3">
        <v>43243</v>
      </c>
      <c r="B197" s="2" t="s">
        <v>33</v>
      </c>
      <c r="C197" s="2">
        <v>1600</v>
      </c>
      <c r="D197" s="2"/>
      <c r="E197" s="2" t="s">
        <v>0</v>
      </c>
      <c r="F197" s="1">
        <v>318.60000000000002</v>
      </c>
      <c r="G197" s="1">
        <v>314.60000000000002</v>
      </c>
      <c r="H197" s="1"/>
      <c r="I197" s="1">
        <f>(IF(E197="SELL",F197-G197,IF(E197="BUY",G197-F197)))*C197</f>
        <v>6400</v>
      </c>
      <c r="J197" s="1">
        <f>(IF(E197="SELL",IF(H197="",0,G197-H197),IF(E197="BUY",IF(H197="",0,H197-G197))))*C197</f>
        <v>0</v>
      </c>
      <c r="K197" s="12">
        <f>SUM(I197,J197)</f>
        <v>6400</v>
      </c>
    </row>
    <row r="198" spans="1:11" ht="15.75">
      <c r="A198" s="3">
        <v>43243</v>
      </c>
      <c r="B198" s="2" t="s">
        <v>34</v>
      </c>
      <c r="C198" s="2">
        <v>3800</v>
      </c>
      <c r="D198" s="2"/>
      <c r="E198" s="2" t="s">
        <v>3</v>
      </c>
      <c r="F198" s="1">
        <v>118.9</v>
      </c>
      <c r="G198" s="1">
        <v>118.9</v>
      </c>
      <c r="H198" s="1"/>
      <c r="I198" s="1">
        <f t="shared" ref="I198:I228" si="322">(IF(E198="SELL",F198-G198,IF(E198="BUY",G198-F198)))*C198</f>
        <v>0</v>
      </c>
      <c r="J198" s="1">
        <f t="shared" ref="J198:J228" si="323">(IF(E198="SELL",IF(H198="",0,G198-H198),IF(E198="BUY",IF(H198="",0,H198-G198))))*C198</f>
        <v>0</v>
      </c>
      <c r="K198" s="12">
        <f t="shared" ref="K198:K228" si="324">SUM(I198,J198)</f>
        <v>0</v>
      </c>
    </row>
    <row r="199" spans="1:11" ht="15.75">
      <c r="A199" s="3">
        <v>43242</v>
      </c>
      <c r="B199" s="2" t="s">
        <v>30</v>
      </c>
      <c r="C199" s="2">
        <v>1700</v>
      </c>
      <c r="D199" s="2"/>
      <c r="E199" s="2" t="s">
        <v>0</v>
      </c>
      <c r="F199" s="1">
        <v>365</v>
      </c>
      <c r="G199" s="1">
        <v>362</v>
      </c>
      <c r="H199" s="1"/>
      <c r="I199" s="1">
        <f t="shared" si="322"/>
        <v>5100</v>
      </c>
      <c r="J199" s="1">
        <f t="shared" si="323"/>
        <v>0</v>
      </c>
      <c r="K199" s="12">
        <f t="shared" si="324"/>
        <v>5100</v>
      </c>
    </row>
    <row r="200" spans="1:11" ht="15.75">
      <c r="A200" s="3">
        <v>43238</v>
      </c>
      <c r="B200" s="2" t="s">
        <v>32</v>
      </c>
      <c r="C200" s="2">
        <v>3000</v>
      </c>
      <c r="D200" s="2"/>
      <c r="E200" s="2" t="s">
        <v>0</v>
      </c>
      <c r="F200" s="1">
        <v>224</v>
      </c>
      <c r="G200" s="1">
        <v>222</v>
      </c>
      <c r="H200" s="1">
        <v>220</v>
      </c>
      <c r="I200" s="1">
        <f t="shared" si="322"/>
        <v>6000</v>
      </c>
      <c r="J200" s="1">
        <f t="shared" si="323"/>
        <v>6000</v>
      </c>
      <c r="K200" s="12">
        <f t="shared" si="324"/>
        <v>12000</v>
      </c>
    </row>
    <row r="201" spans="1:11" ht="15.75">
      <c r="A201" s="3">
        <v>43234</v>
      </c>
      <c r="B201" s="2" t="s">
        <v>20</v>
      </c>
      <c r="C201" s="2">
        <v>1200</v>
      </c>
      <c r="D201" s="2"/>
      <c r="E201" s="2" t="s">
        <v>0</v>
      </c>
      <c r="F201" s="1">
        <v>442</v>
      </c>
      <c r="G201" s="1">
        <v>435</v>
      </c>
      <c r="H201" s="1"/>
      <c r="I201" s="1">
        <f t="shared" si="322"/>
        <v>8400</v>
      </c>
      <c r="J201" s="1">
        <f t="shared" si="323"/>
        <v>0</v>
      </c>
      <c r="K201" s="12">
        <f t="shared" si="324"/>
        <v>8400</v>
      </c>
    </row>
    <row r="202" spans="1:11" ht="15.75">
      <c r="A202" s="3">
        <v>43231</v>
      </c>
      <c r="B202" s="2" t="s">
        <v>31</v>
      </c>
      <c r="C202" s="2">
        <v>6000</v>
      </c>
      <c r="D202" s="2"/>
      <c r="E202" s="2" t="s">
        <v>0</v>
      </c>
      <c r="F202" s="1">
        <v>119.8</v>
      </c>
      <c r="G202" s="1">
        <v>118.8</v>
      </c>
      <c r="H202" s="1"/>
      <c r="I202" s="1">
        <f t="shared" si="322"/>
        <v>6000</v>
      </c>
      <c r="J202" s="1">
        <f t="shared" si="323"/>
        <v>0</v>
      </c>
      <c r="K202" s="12">
        <f t="shared" si="324"/>
        <v>6000</v>
      </c>
    </row>
    <row r="203" spans="1:11" ht="15.75">
      <c r="A203" s="3">
        <v>43231</v>
      </c>
      <c r="B203" s="2" t="s">
        <v>30</v>
      </c>
      <c r="C203" s="2">
        <v>1700</v>
      </c>
      <c r="D203" s="2"/>
      <c r="E203" s="2" t="s">
        <v>0</v>
      </c>
      <c r="F203" s="1">
        <v>393</v>
      </c>
      <c r="G203" s="1">
        <v>390</v>
      </c>
      <c r="H203" s="1"/>
      <c r="I203" s="1">
        <f t="shared" si="322"/>
        <v>5100</v>
      </c>
      <c r="J203" s="1">
        <f t="shared" si="323"/>
        <v>0</v>
      </c>
      <c r="K203" s="12">
        <f t="shared" si="324"/>
        <v>5100</v>
      </c>
    </row>
    <row r="204" spans="1:11" ht="15.75">
      <c r="A204" s="3">
        <v>43223</v>
      </c>
      <c r="B204" s="2" t="s">
        <v>20</v>
      </c>
      <c r="C204" s="2">
        <v>3600</v>
      </c>
      <c r="D204" s="2"/>
      <c r="E204" s="2" t="s">
        <v>0</v>
      </c>
      <c r="F204" s="1">
        <v>531</v>
      </c>
      <c r="G204" s="1">
        <v>526</v>
      </c>
      <c r="H204" s="1">
        <v>531</v>
      </c>
      <c r="I204" s="1">
        <f t="shared" si="322"/>
        <v>18000</v>
      </c>
      <c r="J204" s="1">
        <f t="shared" si="323"/>
        <v>-18000</v>
      </c>
      <c r="K204" s="12">
        <f t="shared" si="324"/>
        <v>0</v>
      </c>
    </row>
    <row r="205" spans="1:11" ht="15.75">
      <c r="A205" s="3">
        <v>43220</v>
      </c>
      <c r="B205" s="2" t="s">
        <v>28</v>
      </c>
      <c r="C205" s="2">
        <v>5250</v>
      </c>
      <c r="D205" s="2"/>
      <c r="E205" s="2" t="s">
        <v>3</v>
      </c>
      <c r="F205" s="1">
        <v>365</v>
      </c>
      <c r="G205" s="1">
        <v>368</v>
      </c>
      <c r="H205" s="1"/>
      <c r="I205" s="1">
        <f t="shared" si="322"/>
        <v>15750</v>
      </c>
      <c r="J205" s="1">
        <f t="shared" si="323"/>
        <v>0</v>
      </c>
      <c r="K205" s="12">
        <f t="shared" si="324"/>
        <v>15750</v>
      </c>
    </row>
    <row r="206" spans="1:11" ht="15.75">
      <c r="A206" s="3">
        <v>43220</v>
      </c>
      <c r="B206" s="2" t="s">
        <v>29</v>
      </c>
      <c r="C206" s="2">
        <v>3000</v>
      </c>
      <c r="D206" s="2"/>
      <c r="E206" s="2" t="s">
        <v>0</v>
      </c>
      <c r="F206" s="1">
        <v>163</v>
      </c>
      <c r="G206" s="1">
        <v>161</v>
      </c>
      <c r="H206" s="1">
        <v>159</v>
      </c>
      <c r="I206" s="1">
        <f t="shared" si="322"/>
        <v>6000</v>
      </c>
      <c r="J206" s="1">
        <f t="shared" si="323"/>
        <v>6000</v>
      </c>
      <c r="K206" s="12">
        <f t="shared" si="324"/>
        <v>12000</v>
      </c>
    </row>
    <row r="207" spans="1:11" ht="15.75">
      <c r="A207" s="3">
        <v>43220</v>
      </c>
      <c r="B207" s="2" t="s">
        <v>29</v>
      </c>
      <c r="C207" s="2">
        <v>3000</v>
      </c>
      <c r="D207" s="2"/>
      <c r="E207" s="2" t="s">
        <v>0</v>
      </c>
      <c r="F207" s="1">
        <v>183</v>
      </c>
      <c r="G207" s="1">
        <v>181</v>
      </c>
      <c r="H207" s="1">
        <v>179</v>
      </c>
      <c r="I207" s="1">
        <f t="shared" si="322"/>
        <v>6000</v>
      </c>
      <c r="J207" s="1">
        <f t="shared" si="323"/>
        <v>6000</v>
      </c>
      <c r="K207" s="12">
        <f t="shared" si="324"/>
        <v>12000</v>
      </c>
    </row>
    <row r="208" spans="1:11" ht="15.75">
      <c r="A208" s="3">
        <v>43216</v>
      </c>
      <c r="B208" s="2" t="s">
        <v>28</v>
      </c>
      <c r="C208" s="2">
        <v>1750</v>
      </c>
      <c r="D208" s="2"/>
      <c r="E208" s="2" t="s">
        <v>3</v>
      </c>
      <c r="F208" s="1">
        <v>349.45</v>
      </c>
      <c r="G208" s="1">
        <v>352.45</v>
      </c>
      <c r="H208" s="1"/>
      <c r="I208" s="1">
        <f t="shared" si="322"/>
        <v>5250</v>
      </c>
      <c r="J208" s="1">
        <f t="shared" si="323"/>
        <v>0</v>
      </c>
      <c r="K208" s="12">
        <f t="shared" si="324"/>
        <v>5250</v>
      </c>
    </row>
    <row r="209" spans="1:11" ht="15.75">
      <c r="A209" s="3">
        <v>43210</v>
      </c>
      <c r="B209" s="2" t="s">
        <v>27</v>
      </c>
      <c r="C209" s="2">
        <v>8000</v>
      </c>
      <c r="D209" s="2"/>
      <c r="E209" s="2" t="s">
        <v>3</v>
      </c>
      <c r="F209" s="1">
        <v>85.2</v>
      </c>
      <c r="G209" s="1">
        <v>86.7</v>
      </c>
      <c r="H209" s="1"/>
      <c r="I209" s="1">
        <f t="shared" si="322"/>
        <v>12000</v>
      </c>
      <c r="J209" s="1">
        <f t="shared" si="323"/>
        <v>0</v>
      </c>
      <c r="K209" s="12">
        <f t="shared" si="324"/>
        <v>12000</v>
      </c>
    </row>
    <row r="210" spans="1:11" ht="15.75">
      <c r="A210" s="3">
        <v>43209</v>
      </c>
      <c r="B210" s="2" t="s">
        <v>27</v>
      </c>
      <c r="C210" s="2">
        <v>8000</v>
      </c>
      <c r="D210" s="2"/>
      <c r="E210" s="2" t="s">
        <v>3</v>
      </c>
      <c r="F210" s="1">
        <v>87</v>
      </c>
      <c r="G210" s="1">
        <v>87.3</v>
      </c>
      <c r="H210" s="1"/>
      <c r="I210" s="1">
        <f t="shared" si="322"/>
        <v>2399.9999999999773</v>
      </c>
      <c r="J210" s="1">
        <f t="shared" si="323"/>
        <v>0</v>
      </c>
      <c r="K210" s="12">
        <f t="shared" si="324"/>
        <v>2399.9999999999773</v>
      </c>
    </row>
    <row r="211" spans="1:11" ht="15.75">
      <c r="A211" s="3">
        <v>43202</v>
      </c>
      <c r="B211" s="2" t="s">
        <v>23</v>
      </c>
      <c r="C211" s="2">
        <v>4500</v>
      </c>
      <c r="D211" s="2"/>
      <c r="E211" s="2" t="s">
        <v>0</v>
      </c>
      <c r="F211" s="1">
        <v>274.35000000000002</v>
      </c>
      <c r="G211" s="1">
        <v>272.35000000000002</v>
      </c>
      <c r="H211" s="1"/>
      <c r="I211" s="1">
        <f t="shared" si="322"/>
        <v>9000</v>
      </c>
      <c r="J211" s="1">
        <f t="shared" si="323"/>
        <v>0</v>
      </c>
      <c r="K211" s="12">
        <f t="shared" si="324"/>
        <v>9000</v>
      </c>
    </row>
    <row r="212" spans="1:11" ht="15.75">
      <c r="A212" s="3">
        <v>43195</v>
      </c>
      <c r="B212" s="2" t="s">
        <v>26</v>
      </c>
      <c r="C212" s="2">
        <v>500</v>
      </c>
      <c r="D212" s="2"/>
      <c r="E212" s="2" t="s">
        <v>0</v>
      </c>
      <c r="F212" s="1">
        <v>1084.5</v>
      </c>
      <c r="G212" s="1">
        <v>1084.5</v>
      </c>
      <c r="H212" s="1"/>
      <c r="I212" s="1">
        <f t="shared" si="322"/>
        <v>0</v>
      </c>
      <c r="J212" s="1">
        <f t="shared" si="323"/>
        <v>0</v>
      </c>
      <c r="K212" s="12">
        <f t="shared" si="324"/>
        <v>0</v>
      </c>
    </row>
    <row r="213" spans="1:11" ht="15.75">
      <c r="A213" s="3">
        <v>43194</v>
      </c>
      <c r="B213" s="2" t="s">
        <v>25</v>
      </c>
      <c r="C213" s="2">
        <v>2800</v>
      </c>
      <c r="D213" s="2"/>
      <c r="E213" s="2" t="s">
        <v>3</v>
      </c>
      <c r="F213" s="1">
        <v>208.55</v>
      </c>
      <c r="G213" s="1">
        <v>210.55</v>
      </c>
      <c r="H213" s="1">
        <v>212.55</v>
      </c>
      <c r="I213" s="1">
        <f t="shared" si="322"/>
        <v>5600</v>
      </c>
      <c r="J213" s="1">
        <f t="shared" si="323"/>
        <v>5600</v>
      </c>
      <c r="K213" s="12">
        <f t="shared" si="324"/>
        <v>11200</v>
      </c>
    </row>
    <row r="214" spans="1:11" ht="15.75">
      <c r="A214" s="3">
        <v>43193</v>
      </c>
      <c r="B214" s="2" t="s">
        <v>24</v>
      </c>
      <c r="C214" s="2">
        <v>8000</v>
      </c>
      <c r="D214" s="2"/>
      <c r="E214" s="2" t="s">
        <v>3</v>
      </c>
      <c r="F214" s="1">
        <v>126</v>
      </c>
      <c r="G214" s="1">
        <v>127</v>
      </c>
      <c r="H214" s="1">
        <v>128</v>
      </c>
      <c r="I214" s="1">
        <f t="shared" si="322"/>
        <v>8000</v>
      </c>
      <c r="J214" s="1">
        <f t="shared" si="323"/>
        <v>8000</v>
      </c>
      <c r="K214" s="12">
        <f t="shared" si="324"/>
        <v>16000</v>
      </c>
    </row>
    <row r="215" spans="1:11" ht="15.75">
      <c r="A215" s="3">
        <v>43192</v>
      </c>
      <c r="B215" s="2" t="s">
        <v>9</v>
      </c>
      <c r="C215" s="2">
        <v>5600</v>
      </c>
      <c r="D215" s="2"/>
      <c r="E215" s="2" t="s">
        <v>3</v>
      </c>
      <c r="F215" s="1">
        <v>484</v>
      </c>
      <c r="G215" s="1">
        <v>488</v>
      </c>
      <c r="H215" s="1"/>
      <c r="I215" s="1">
        <f t="shared" si="322"/>
        <v>22400</v>
      </c>
      <c r="J215" s="1">
        <f t="shared" si="323"/>
        <v>0</v>
      </c>
      <c r="K215" s="12">
        <f t="shared" si="324"/>
        <v>22400</v>
      </c>
    </row>
    <row r="216" spans="1:11" ht="15.75">
      <c r="A216" s="3">
        <v>43192</v>
      </c>
      <c r="B216" s="2" t="s">
        <v>23</v>
      </c>
      <c r="C216" s="2">
        <v>9000</v>
      </c>
      <c r="D216" s="2"/>
      <c r="E216" s="2" t="s">
        <v>3</v>
      </c>
      <c r="F216" s="1">
        <v>273</v>
      </c>
      <c r="G216" s="1">
        <v>275</v>
      </c>
      <c r="H216" s="1">
        <v>277</v>
      </c>
      <c r="I216" s="1">
        <f t="shared" si="322"/>
        <v>18000</v>
      </c>
      <c r="J216" s="1">
        <f t="shared" si="323"/>
        <v>18000</v>
      </c>
      <c r="K216" s="12">
        <f t="shared" si="324"/>
        <v>36000</v>
      </c>
    </row>
    <row r="217" spans="1:11" ht="15.75">
      <c r="A217" s="3">
        <v>43187</v>
      </c>
      <c r="B217" s="2" t="s">
        <v>10</v>
      </c>
      <c r="C217" s="2">
        <v>56000</v>
      </c>
      <c r="D217" s="2"/>
      <c r="E217" s="2" t="s">
        <v>0</v>
      </c>
      <c r="F217" s="1">
        <v>22.4</v>
      </c>
      <c r="G217" s="1">
        <v>21.9</v>
      </c>
      <c r="H217" s="1"/>
      <c r="I217" s="1">
        <f t="shared" si="322"/>
        <v>28000</v>
      </c>
      <c r="J217" s="1">
        <f t="shared" si="323"/>
        <v>0</v>
      </c>
      <c r="K217" s="12">
        <f t="shared" si="324"/>
        <v>28000</v>
      </c>
    </row>
    <row r="218" spans="1:11" ht="15.75">
      <c r="A218" s="3">
        <v>43186</v>
      </c>
      <c r="B218" s="2" t="s">
        <v>22</v>
      </c>
      <c r="C218" s="2">
        <v>3300</v>
      </c>
      <c r="D218" s="2"/>
      <c r="E218" s="2" t="s">
        <v>3</v>
      </c>
      <c r="F218" s="1">
        <v>564</v>
      </c>
      <c r="G218" s="1">
        <v>558</v>
      </c>
      <c r="H218" s="1"/>
      <c r="I218" s="1">
        <f t="shared" si="322"/>
        <v>-19800</v>
      </c>
      <c r="J218" s="1">
        <f t="shared" si="323"/>
        <v>0</v>
      </c>
      <c r="K218" s="12">
        <f t="shared" si="324"/>
        <v>-19800</v>
      </c>
    </row>
    <row r="219" spans="1:11" ht="15.75">
      <c r="A219" s="3">
        <v>43185</v>
      </c>
      <c r="B219" s="2" t="s">
        <v>22</v>
      </c>
      <c r="C219" s="2">
        <v>3300</v>
      </c>
      <c r="D219" s="2"/>
      <c r="E219" s="2" t="s">
        <v>3</v>
      </c>
      <c r="F219" s="1">
        <v>540</v>
      </c>
      <c r="G219" s="1">
        <v>545</v>
      </c>
      <c r="H219" s="1"/>
      <c r="I219" s="1">
        <f t="shared" si="322"/>
        <v>16500</v>
      </c>
      <c r="J219" s="1">
        <f t="shared" si="323"/>
        <v>0</v>
      </c>
      <c r="K219" s="12">
        <f t="shared" si="324"/>
        <v>16500</v>
      </c>
    </row>
    <row r="220" spans="1:11" ht="15.75">
      <c r="A220" s="3">
        <v>43185</v>
      </c>
      <c r="B220" s="2" t="s">
        <v>21</v>
      </c>
      <c r="C220" s="2">
        <v>1100</v>
      </c>
      <c r="D220" s="2"/>
      <c r="E220" s="2" t="s">
        <v>3</v>
      </c>
      <c r="F220" s="1">
        <v>939</v>
      </c>
      <c r="G220" s="1">
        <v>949</v>
      </c>
      <c r="H220" s="1">
        <v>959</v>
      </c>
      <c r="I220" s="1">
        <f t="shared" si="322"/>
        <v>11000</v>
      </c>
      <c r="J220" s="1">
        <f t="shared" si="323"/>
        <v>11000</v>
      </c>
      <c r="K220" s="12">
        <f t="shared" si="324"/>
        <v>22000</v>
      </c>
    </row>
    <row r="221" spans="1:11" ht="15.75">
      <c r="A221" s="3">
        <v>43181</v>
      </c>
      <c r="B221" s="2" t="s">
        <v>20</v>
      </c>
      <c r="C221" s="2">
        <v>4800</v>
      </c>
      <c r="D221" s="2"/>
      <c r="E221" s="2" t="s">
        <v>0</v>
      </c>
      <c r="F221" s="1">
        <v>648</v>
      </c>
      <c r="G221" s="1">
        <v>642</v>
      </c>
      <c r="H221" s="1">
        <v>636</v>
      </c>
      <c r="I221" s="1">
        <f t="shared" si="322"/>
        <v>28800</v>
      </c>
      <c r="J221" s="1">
        <f t="shared" si="323"/>
        <v>28800</v>
      </c>
      <c r="K221" s="12">
        <f t="shared" si="324"/>
        <v>57600</v>
      </c>
    </row>
    <row r="222" spans="1:11" ht="15.75">
      <c r="A222" s="3">
        <v>43180</v>
      </c>
      <c r="B222" s="2" t="s">
        <v>19</v>
      </c>
      <c r="C222" s="2">
        <v>30000</v>
      </c>
      <c r="D222" s="2"/>
      <c r="E222" s="2" t="s">
        <v>3</v>
      </c>
      <c r="F222" s="1">
        <v>77.2</v>
      </c>
      <c r="G222" s="1">
        <v>76</v>
      </c>
      <c r="H222" s="1"/>
      <c r="I222" s="1">
        <f t="shared" si="322"/>
        <v>-36000.000000000087</v>
      </c>
      <c r="J222" s="1">
        <f t="shared" si="323"/>
        <v>0</v>
      </c>
      <c r="K222" s="12">
        <f t="shared" si="324"/>
        <v>-36000.000000000087</v>
      </c>
    </row>
    <row r="223" spans="1:11" ht="15.75">
      <c r="A223" s="3">
        <v>43179</v>
      </c>
      <c r="B223" s="2" t="s">
        <v>15</v>
      </c>
      <c r="C223" s="2">
        <v>24000</v>
      </c>
      <c r="D223" s="2"/>
      <c r="E223" s="2" t="s">
        <v>3</v>
      </c>
      <c r="F223" s="1">
        <v>95</v>
      </c>
      <c r="G223" s="1">
        <v>96.5</v>
      </c>
      <c r="H223" s="1"/>
      <c r="I223" s="1">
        <f t="shared" si="322"/>
        <v>36000</v>
      </c>
      <c r="J223" s="1">
        <f t="shared" si="323"/>
        <v>0</v>
      </c>
      <c r="K223" s="12">
        <f t="shared" si="324"/>
        <v>36000</v>
      </c>
    </row>
    <row r="224" spans="1:11" ht="15.75">
      <c r="A224" s="3">
        <v>43178</v>
      </c>
      <c r="B224" s="2" t="s">
        <v>9</v>
      </c>
      <c r="C224" s="2">
        <v>5600</v>
      </c>
      <c r="D224" s="2"/>
      <c r="E224" s="2" t="s">
        <v>0</v>
      </c>
      <c r="F224" s="1">
        <v>425</v>
      </c>
      <c r="G224" s="1">
        <v>421</v>
      </c>
      <c r="H224" s="1">
        <v>417</v>
      </c>
      <c r="I224" s="1">
        <f t="shared" si="322"/>
        <v>22400</v>
      </c>
      <c r="J224" s="1">
        <f t="shared" si="323"/>
        <v>22400</v>
      </c>
      <c r="K224" s="12">
        <f t="shared" si="324"/>
        <v>44800</v>
      </c>
    </row>
    <row r="225" spans="1:11" ht="15.75">
      <c r="A225" s="3">
        <v>43178</v>
      </c>
      <c r="B225" s="2" t="s">
        <v>18</v>
      </c>
      <c r="C225" s="2">
        <v>12000</v>
      </c>
      <c r="D225" s="2"/>
      <c r="E225" s="2" t="s">
        <v>0</v>
      </c>
      <c r="F225" s="1">
        <v>136</v>
      </c>
      <c r="G225" s="1">
        <v>135</v>
      </c>
      <c r="H225" s="1">
        <v>133</v>
      </c>
      <c r="I225" s="1">
        <f t="shared" si="322"/>
        <v>12000</v>
      </c>
      <c r="J225" s="1">
        <f t="shared" si="323"/>
        <v>24000</v>
      </c>
      <c r="K225" s="12">
        <f t="shared" si="324"/>
        <v>36000</v>
      </c>
    </row>
    <row r="226" spans="1:11" ht="15.75">
      <c r="A226" s="3">
        <v>43174</v>
      </c>
      <c r="B226" s="2" t="s">
        <v>17</v>
      </c>
      <c r="C226" s="2">
        <v>600</v>
      </c>
      <c r="D226" s="2"/>
      <c r="E226" s="2" t="s">
        <v>3</v>
      </c>
      <c r="F226" s="1">
        <v>1450</v>
      </c>
      <c r="G226" s="1">
        <v>1460</v>
      </c>
      <c r="H226" s="1"/>
      <c r="I226" s="1">
        <f t="shared" si="322"/>
        <v>6000</v>
      </c>
      <c r="J226" s="1">
        <f t="shared" si="323"/>
        <v>0</v>
      </c>
      <c r="K226" s="12">
        <f t="shared" si="324"/>
        <v>6000</v>
      </c>
    </row>
    <row r="227" spans="1:11" ht="15.75">
      <c r="A227" s="3">
        <v>43173</v>
      </c>
      <c r="B227" s="2" t="s">
        <v>15</v>
      </c>
      <c r="C227" s="2">
        <v>6000</v>
      </c>
      <c r="D227" s="2"/>
      <c r="E227" s="2" t="s">
        <v>3</v>
      </c>
      <c r="F227" s="1">
        <v>96.5</v>
      </c>
      <c r="G227" s="1">
        <v>98.5</v>
      </c>
      <c r="H227" s="1">
        <v>100.5</v>
      </c>
      <c r="I227" s="1">
        <f t="shared" si="322"/>
        <v>12000</v>
      </c>
      <c r="J227" s="1">
        <f t="shared" si="323"/>
        <v>12000</v>
      </c>
      <c r="K227" s="12">
        <f t="shared" si="324"/>
        <v>24000</v>
      </c>
    </row>
    <row r="228" spans="1:11" ht="15.75">
      <c r="A228" s="3">
        <v>43172</v>
      </c>
      <c r="B228" s="2" t="s">
        <v>16</v>
      </c>
      <c r="C228" s="2">
        <v>16000</v>
      </c>
      <c r="D228" s="2"/>
      <c r="E228" s="2" t="s">
        <v>3</v>
      </c>
      <c r="F228" s="1">
        <v>100.8</v>
      </c>
      <c r="G228" s="1">
        <v>101.5</v>
      </c>
      <c r="H228" s="1">
        <v>102.5</v>
      </c>
      <c r="I228" s="1">
        <f t="shared" si="322"/>
        <v>11200.000000000045</v>
      </c>
      <c r="J228" s="1">
        <f t="shared" si="323"/>
        <v>16000</v>
      </c>
      <c r="K228" s="12">
        <f t="shared" si="324"/>
        <v>27200.000000000044</v>
      </c>
    </row>
    <row r="229" spans="1:11" ht="15.75">
      <c r="A229" s="3">
        <v>43172</v>
      </c>
      <c r="B229" s="2" t="s">
        <v>15</v>
      </c>
      <c r="C229" s="2">
        <v>18000</v>
      </c>
      <c r="D229" s="2"/>
      <c r="E229" s="2" t="s">
        <v>3</v>
      </c>
      <c r="F229" s="1">
        <v>98</v>
      </c>
      <c r="G229" s="1">
        <v>99</v>
      </c>
      <c r="H229" s="1">
        <v>100</v>
      </c>
      <c r="I229" s="1">
        <f t="shared" ref="I229:I245" si="325">(IF(E229="SELL",F229-G229,IF(E229="BUY",G229-F229)))*C229</f>
        <v>18000</v>
      </c>
      <c r="J229" s="1">
        <f t="shared" ref="J229:J245" si="326">(IF(E229="SELL",IF(H229="",0,G229-H229),IF(E229="BUY",IF(H229="",0,H229-G229))))*C229</f>
        <v>18000</v>
      </c>
      <c r="K229" s="12">
        <f t="shared" ref="K229:K245" si="327">SUM(I229,J229)</f>
        <v>36000</v>
      </c>
    </row>
    <row r="230" spans="1:11" ht="15.75">
      <c r="A230" s="3">
        <v>43168</v>
      </c>
      <c r="B230" s="2" t="s">
        <v>14</v>
      </c>
      <c r="C230" s="2">
        <v>1200</v>
      </c>
      <c r="D230" s="2"/>
      <c r="E230" s="2" t="s">
        <v>0</v>
      </c>
      <c r="F230" s="1">
        <v>1192</v>
      </c>
      <c r="G230" s="1">
        <v>1192</v>
      </c>
      <c r="H230" s="1"/>
      <c r="I230" s="1">
        <f t="shared" si="325"/>
        <v>0</v>
      </c>
      <c r="J230" s="1">
        <f t="shared" si="326"/>
        <v>0</v>
      </c>
      <c r="K230" s="12">
        <f t="shared" si="327"/>
        <v>0</v>
      </c>
    </row>
    <row r="231" spans="1:11" ht="15.75">
      <c r="A231" s="3">
        <v>43168</v>
      </c>
      <c r="B231" s="2" t="s">
        <v>10</v>
      </c>
      <c r="C231" s="2">
        <v>56000</v>
      </c>
      <c r="D231" s="2"/>
      <c r="E231" s="2" t="s">
        <v>0</v>
      </c>
      <c r="F231" s="1">
        <v>24</v>
      </c>
      <c r="G231" s="1">
        <v>23</v>
      </c>
      <c r="H231" s="1">
        <v>22</v>
      </c>
      <c r="I231" s="1">
        <f t="shared" si="325"/>
        <v>56000</v>
      </c>
      <c r="J231" s="1">
        <f t="shared" si="326"/>
        <v>56000</v>
      </c>
      <c r="K231" s="12">
        <f t="shared" si="327"/>
        <v>112000</v>
      </c>
    </row>
    <row r="232" spans="1:11" ht="15.75">
      <c r="A232" s="3">
        <v>43166</v>
      </c>
      <c r="B232" s="2" t="s">
        <v>13</v>
      </c>
      <c r="C232" s="2">
        <v>1600</v>
      </c>
      <c r="D232" s="2"/>
      <c r="E232" s="2" t="s">
        <v>3</v>
      </c>
      <c r="F232" s="1">
        <v>1115</v>
      </c>
      <c r="G232" s="1">
        <v>1100</v>
      </c>
      <c r="H232" s="1"/>
      <c r="I232" s="1">
        <f t="shared" si="325"/>
        <v>-24000</v>
      </c>
      <c r="J232" s="1">
        <f t="shared" si="326"/>
        <v>0</v>
      </c>
      <c r="K232" s="12">
        <f t="shared" si="327"/>
        <v>-24000</v>
      </c>
    </row>
    <row r="233" spans="1:11" ht="15.75">
      <c r="A233" s="3">
        <v>43165</v>
      </c>
      <c r="B233" s="2" t="s">
        <v>12</v>
      </c>
      <c r="C233" s="2">
        <v>18000</v>
      </c>
      <c r="D233" s="2"/>
      <c r="E233" s="2" t="s">
        <v>3</v>
      </c>
      <c r="F233" s="1">
        <v>115</v>
      </c>
      <c r="G233" s="1">
        <v>113</v>
      </c>
      <c r="H233" s="1"/>
      <c r="I233" s="1">
        <f t="shared" si="325"/>
        <v>-36000</v>
      </c>
      <c r="J233" s="1">
        <f t="shared" si="326"/>
        <v>0</v>
      </c>
      <c r="K233" s="12">
        <f t="shared" si="327"/>
        <v>-36000</v>
      </c>
    </row>
    <row r="234" spans="1:11" ht="15.75">
      <c r="A234" s="3">
        <v>43164</v>
      </c>
      <c r="B234" s="2" t="s">
        <v>11</v>
      </c>
      <c r="C234" s="2">
        <v>7000</v>
      </c>
      <c r="D234" s="2"/>
      <c r="E234" s="2" t="s">
        <v>0</v>
      </c>
      <c r="F234" s="1">
        <v>107.5</v>
      </c>
      <c r="G234" s="1">
        <v>106</v>
      </c>
      <c r="H234" s="1"/>
      <c r="I234" s="1">
        <f t="shared" si="325"/>
        <v>10500</v>
      </c>
      <c r="J234" s="1">
        <f t="shared" si="326"/>
        <v>0</v>
      </c>
      <c r="K234" s="12">
        <f t="shared" si="327"/>
        <v>10500</v>
      </c>
    </row>
    <row r="235" spans="1:11" ht="15.75">
      <c r="A235" s="3">
        <v>43159</v>
      </c>
      <c r="B235" s="2" t="s">
        <v>1</v>
      </c>
      <c r="C235" s="2">
        <v>8000</v>
      </c>
      <c r="D235" s="2"/>
      <c r="E235" s="2" t="s">
        <v>3</v>
      </c>
      <c r="F235" s="1">
        <v>94.5</v>
      </c>
      <c r="G235" s="1">
        <v>94.5</v>
      </c>
      <c r="H235" s="1"/>
      <c r="I235" s="1">
        <f t="shared" si="325"/>
        <v>0</v>
      </c>
      <c r="J235" s="1">
        <f t="shared" si="326"/>
        <v>0</v>
      </c>
      <c r="K235" s="12">
        <f t="shared" si="327"/>
        <v>0</v>
      </c>
    </row>
    <row r="236" spans="1:11" ht="15.75">
      <c r="A236" s="3">
        <v>43157</v>
      </c>
      <c r="B236" s="2" t="s">
        <v>10</v>
      </c>
      <c r="C236" s="2">
        <v>56000</v>
      </c>
      <c r="D236" s="2"/>
      <c r="E236" s="2" t="s">
        <v>3</v>
      </c>
      <c r="F236" s="1">
        <v>29.7</v>
      </c>
      <c r="G236" s="1">
        <v>30.5</v>
      </c>
      <c r="H236" s="1">
        <v>31.7</v>
      </c>
      <c r="I236" s="1">
        <f t="shared" si="325"/>
        <v>44800.000000000036</v>
      </c>
      <c r="J236" s="1">
        <f t="shared" si="326"/>
        <v>67199.999999999956</v>
      </c>
      <c r="K236" s="12">
        <f t="shared" si="327"/>
        <v>112000</v>
      </c>
    </row>
    <row r="237" spans="1:11" ht="15.75">
      <c r="A237" s="3">
        <v>43154</v>
      </c>
      <c r="B237" s="2" t="s">
        <v>9</v>
      </c>
      <c r="C237" s="2">
        <v>28000</v>
      </c>
      <c r="D237" s="2"/>
      <c r="E237" s="2" t="s">
        <v>3</v>
      </c>
      <c r="F237" s="1">
        <v>468</v>
      </c>
      <c r="G237" s="1">
        <v>468</v>
      </c>
      <c r="H237" s="1"/>
      <c r="I237" s="1">
        <f t="shared" si="325"/>
        <v>0</v>
      </c>
      <c r="J237" s="1">
        <f t="shared" si="326"/>
        <v>0</v>
      </c>
      <c r="K237" s="12">
        <f t="shared" si="327"/>
        <v>0</v>
      </c>
    </row>
    <row r="238" spans="1:11" ht="15.75">
      <c r="A238" s="3">
        <v>43154</v>
      </c>
      <c r="B238" s="2" t="s">
        <v>8</v>
      </c>
      <c r="C238" s="2">
        <v>34000</v>
      </c>
      <c r="D238" s="2"/>
      <c r="E238" s="2" t="s">
        <v>3</v>
      </c>
      <c r="F238" s="1">
        <v>18.2</v>
      </c>
      <c r="G238" s="1">
        <v>19</v>
      </c>
      <c r="H238" s="1">
        <v>20</v>
      </c>
      <c r="I238" s="1">
        <f t="shared" si="325"/>
        <v>27200.000000000025</v>
      </c>
      <c r="J238" s="1">
        <f t="shared" si="326"/>
        <v>34000</v>
      </c>
      <c r="K238" s="12">
        <f t="shared" si="327"/>
        <v>61200.000000000029</v>
      </c>
    </row>
    <row r="239" spans="1:11" ht="15.75">
      <c r="A239" s="3">
        <v>43154</v>
      </c>
      <c r="B239" s="2" t="s">
        <v>7</v>
      </c>
      <c r="C239" s="2">
        <v>1500</v>
      </c>
      <c r="D239" s="2"/>
      <c r="E239" s="2" t="s">
        <v>3</v>
      </c>
      <c r="F239" s="1">
        <v>574</v>
      </c>
      <c r="G239" s="1">
        <v>579</v>
      </c>
      <c r="H239" s="1"/>
      <c r="I239" s="1">
        <f t="shared" si="325"/>
        <v>7500</v>
      </c>
      <c r="J239" s="1">
        <f t="shared" si="326"/>
        <v>0</v>
      </c>
      <c r="K239" s="12">
        <f t="shared" si="327"/>
        <v>7500</v>
      </c>
    </row>
    <row r="240" spans="1:11" ht="15.75">
      <c r="A240" s="3">
        <v>43154</v>
      </c>
      <c r="B240" s="2" t="s">
        <v>6</v>
      </c>
      <c r="C240" s="2">
        <v>2200</v>
      </c>
      <c r="D240" s="2"/>
      <c r="E240" s="2" t="s">
        <v>3</v>
      </c>
      <c r="F240" s="1">
        <v>567</v>
      </c>
      <c r="G240" s="1">
        <v>572</v>
      </c>
      <c r="H240" s="1"/>
      <c r="I240" s="1">
        <f t="shared" si="325"/>
        <v>11000</v>
      </c>
      <c r="J240" s="1">
        <f t="shared" si="326"/>
        <v>0</v>
      </c>
      <c r="K240" s="12">
        <f t="shared" si="327"/>
        <v>11000</v>
      </c>
    </row>
    <row r="241" spans="1:11" ht="15.75">
      <c r="A241" s="3">
        <v>43152</v>
      </c>
      <c r="B241" s="2" t="s">
        <v>5</v>
      </c>
      <c r="C241" s="2">
        <v>2400</v>
      </c>
      <c r="D241" s="2"/>
      <c r="E241" s="2" t="s">
        <v>3</v>
      </c>
      <c r="F241" s="1">
        <v>719</v>
      </c>
      <c r="G241" s="1">
        <v>725</v>
      </c>
      <c r="H241" s="1"/>
      <c r="I241" s="1">
        <f t="shared" si="325"/>
        <v>14400</v>
      </c>
      <c r="J241" s="1">
        <f t="shared" si="326"/>
        <v>0</v>
      </c>
      <c r="K241" s="12">
        <f t="shared" si="327"/>
        <v>14400</v>
      </c>
    </row>
    <row r="242" spans="1:11" ht="15.75">
      <c r="A242" s="3">
        <v>43151</v>
      </c>
      <c r="B242" s="2" t="s">
        <v>4</v>
      </c>
      <c r="C242" s="2">
        <v>2500</v>
      </c>
      <c r="D242" s="2"/>
      <c r="E242" s="2" t="s">
        <v>3</v>
      </c>
      <c r="F242" s="1">
        <v>518</v>
      </c>
      <c r="G242" s="1">
        <v>523</v>
      </c>
      <c r="H242" s="1"/>
      <c r="I242" s="1">
        <f t="shared" si="325"/>
        <v>12500</v>
      </c>
      <c r="J242" s="1">
        <f t="shared" si="326"/>
        <v>0</v>
      </c>
      <c r="K242" s="12">
        <f t="shared" si="327"/>
        <v>12500</v>
      </c>
    </row>
    <row r="243" spans="1:11" ht="15.75">
      <c r="A243" s="3">
        <v>43150</v>
      </c>
      <c r="B243" s="2" t="s">
        <v>2</v>
      </c>
      <c r="C243" s="2">
        <v>1600</v>
      </c>
      <c r="D243" s="2"/>
      <c r="E243" s="2" t="s">
        <v>0</v>
      </c>
      <c r="F243" s="1">
        <v>1025</v>
      </c>
      <c r="G243" s="1">
        <v>1016</v>
      </c>
      <c r="H243" s="1"/>
      <c r="I243" s="1">
        <f t="shared" si="325"/>
        <v>14400</v>
      </c>
      <c r="J243" s="1">
        <f t="shared" si="326"/>
        <v>0</v>
      </c>
      <c r="K243" s="12">
        <f t="shared" si="327"/>
        <v>14400</v>
      </c>
    </row>
    <row r="244" spans="1:11" ht="15.75">
      <c r="A244" s="3">
        <v>43150</v>
      </c>
      <c r="B244" s="2" t="s">
        <v>1</v>
      </c>
      <c r="C244" s="2">
        <v>8000</v>
      </c>
      <c r="D244" s="2"/>
      <c r="E244" s="2" t="s">
        <v>0</v>
      </c>
      <c r="F244" s="1">
        <v>121</v>
      </c>
      <c r="G244" s="1">
        <v>119</v>
      </c>
      <c r="H244" s="1">
        <v>117</v>
      </c>
      <c r="I244" s="1">
        <f t="shared" si="325"/>
        <v>16000</v>
      </c>
      <c r="J244" s="1">
        <f t="shared" si="326"/>
        <v>16000</v>
      </c>
      <c r="K244" s="12">
        <f t="shared" si="327"/>
        <v>32000</v>
      </c>
    </row>
    <row r="245" spans="1:11" ht="15.75">
      <c r="A245" s="3">
        <v>43147</v>
      </c>
      <c r="B245" s="2" t="s">
        <v>1</v>
      </c>
      <c r="C245" s="2">
        <v>8000</v>
      </c>
      <c r="D245" s="2"/>
      <c r="E245" s="2" t="s">
        <v>0</v>
      </c>
      <c r="F245" s="1">
        <v>122</v>
      </c>
      <c r="G245" s="1">
        <v>122</v>
      </c>
      <c r="H245" s="1"/>
      <c r="I245" s="1">
        <f t="shared" si="325"/>
        <v>0</v>
      </c>
      <c r="J245" s="1">
        <f t="shared" si="326"/>
        <v>0</v>
      </c>
      <c r="K245" s="12">
        <f t="shared" si="327"/>
        <v>0</v>
      </c>
    </row>
    <row r="246" spans="1:11" ht="15.75">
      <c r="A246" s="3">
        <v>43145</v>
      </c>
      <c r="B246" s="2" t="s">
        <v>40</v>
      </c>
      <c r="C246" s="2">
        <v>2400</v>
      </c>
      <c r="D246" s="2"/>
      <c r="E246" s="2" t="s">
        <v>3</v>
      </c>
      <c r="F246" s="1">
        <v>295.25</v>
      </c>
      <c r="G246" s="1">
        <v>291.25</v>
      </c>
      <c r="H246" s="1"/>
      <c r="I246" s="1">
        <f t="shared" ref="I246" si="328">(IF(E246="SELL",F246-G246,IF(E246="BUY",G246-F246)))*C246</f>
        <v>-9600</v>
      </c>
      <c r="J246" s="1">
        <f t="shared" ref="J246" si="329">(IF(E246="SELL",IF(H246="",0,G246-H246),IF(E246="BUY",IF(H246="",0,H246-G246))))*C246</f>
        <v>0</v>
      </c>
      <c r="K246" s="12">
        <f t="shared" ref="K246" si="330">SUM(I246,J246)</f>
        <v>-9600</v>
      </c>
    </row>
    <row r="247" spans="1:11" ht="15.75">
      <c r="A247" s="3">
        <v>43145</v>
      </c>
      <c r="B247" s="2" t="s">
        <v>4</v>
      </c>
      <c r="C247" s="2">
        <v>1250</v>
      </c>
      <c r="D247" s="2"/>
      <c r="E247" s="2" t="s">
        <v>3</v>
      </c>
      <c r="F247" s="1">
        <v>513</v>
      </c>
      <c r="G247" s="1">
        <v>520</v>
      </c>
      <c r="H247" s="1"/>
      <c r="I247" s="1">
        <f t="shared" ref="I247:I279" si="331">(IF(E247="SELL",F247-G247,IF(E247="BUY",G247-F247)))*C247</f>
        <v>8750</v>
      </c>
      <c r="J247" s="1">
        <f t="shared" ref="J247:J279" si="332">(IF(E247="SELL",IF(H247="",0,G247-H247),IF(E247="BUY",IF(H247="",0,H247-G247))))*C247</f>
        <v>0</v>
      </c>
      <c r="K247" s="12">
        <f t="shared" ref="K247:K280" si="333">SUM(I247,J247)</f>
        <v>8750</v>
      </c>
    </row>
    <row r="248" spans="1:11" ht="15.75">
      <c r="A248" s="3">
        <v>43140</v>
      </c>
      <c r="B248" s="2" t="s">
        <v>14</v>
      </c>
      <c r="C248" s="2">
        <v>300</v>
      </c>
      <c r="D248" s="2"/>
      <c r="E248" s="2" t="s">
        <v>3</v>
      </c>
      <c r="F248" s="1">
        <v>1230</v>
      </c>
      <c r="G248" s="1">
        <v>1269</v>
      </c>
      <c r="H248" s="1"/>
      <c r="I248" s="1">
        <f t="shared" si="331"/>
        <v>11700</v>
      </c>
      <c r="J248" s="1">
        <f t="shared" si="332"/>
        <v>0</v>
      </c>
      <c r="K248" s="12">
        <f t="shared" si="333"/>
        <v>11700</v>
      </c>
    </row>
    <row r="249" spans="1:11" ht="15.75">
      <c r="A249" s="3">
        <v>43139</v>
      </c>
      <c r="B249" s="2" t="s">
        <v>39</v>
      </c>
      <c r="C249" s="2">
        <v>600</v>
      </c>
      <c r="D249" s="2"/>
      <c r="E249" s="2" t="s">
        <v>3</v>
      </c>
      <c r="F249" s="1">
        <v>1265</v>
      </c>
      <c r="G249" s="1">
        <v>1275</v>
      </c>
      <c r="H249" s="1">
        <v>1285</v>
      </c>
      <c r="I249" s="1">
        <f t="shared" si="331"/>
        <v>6000</v>
      </c>
      <c r="J249" s="1">
        <f t="shared" si="332"/>
        <v>6000</v>
      </c>
      <c r="K249" s="12">
        <f t="shared" si="333"/>
        <v>12000</v>
      </c>
    </row>
    <row r="250" spans="1:11" ht="15.75">
      <c r="A250" s="3">
        <v>43138</v>
      </c>
      <c r="B250" s="2" t="s">
        <v>38</v>
      </c>
      <c r="C250" s="2">
        <v>1500</v>
      </c>
      <c r="D250" s="2"/>
      <c r="E250" s="2" t="s">
        <v>0</v>
      </c>
      <c r="F250" s="1">
        <v>394</v>
      </c>
      <c r="G250" s="1">
        <v>388.2</v>
      </c>
      <c r="H250" s="1"/>
      <c r="I250" s="1">
        <f t="shared" si="331"/>
        <v>8700.0000000000164</v>
      </c>
      <c r="J250" s="1">
        <f t="shared" si="332"/>
        <v>0</v>
      </c>
      <c r="K250" s="12">
        <f t="shared" si="333"/>
        <v>8700.0000000000164</v>
      </c>
    </row>
    <row r="251" spans="1:11" ht="15.75">
      <c r="A251" s="3">
        <v>43136</v>
      </c>
      <c r="B251" s="2" t="s">
        <v>30</v>
      </c>
      <c r="C251" s="2">
        <v>1700</v>
      </c>
      <c r="D251" s="2"/>
      <c r="E251" s="2" t="s">
        <v>0</v>
      </c>
      <c r="F251" s="1">
        <v>436</v>
      </c>
      <c r="G251" s="1">
        <v>431</v>
      </c>
      <c r="H251" s="1"/>
      <c r="I251" s="1">
        <f t="shared" si="331"/>
        <v>8500</v>
      </c>
      <c r="J251" s="1">
        <f t="shared" si="332"/>
        <v>0</v>
      </c>
      <c r="K251" s="12">
        <f t="shared" si="333"/>
        <v>8500</v>
      </c>
    </row>
    <row r="252" spans="1:11" ht="15.75">
      <c r="A252" s="3">
        <v>43133</v>
      </c>
      <c r="B252" s="2" t="s">
        <v>29</v>
      </c>
      <c r="C252" s="2">
        <v>1500</v>
      </c>
      <c r="D252" s="2"/>
      <c r="E252" s="2" t="s">
        <v>0</v>
      </c>
      <c r="F252" s="1">
        <v>245</v>
      </c>
      <c r="G252" s="1">
        <v>235</v>
      </c>
      <c r="H252" s="1">
        <v>225</v>
      </c>
      <c r="I252" s="1">
        <f t="shared" si="331"/>
        <v>15000</v>
      </c>
      <c r="J252" s="1">
        <f t="shared" si="332"/>
        <v>15000</v>
      </c>
      <c r="K252" s="12">
        <f t="shared" si="333"/>
        <v>30000</v>
      </c>
    </row>
    <row r="253" spans="1:11" ht="15.75">
      <c r="A253" s="3">
        <v>43132</v>
      </c>
      <c r="B253" s="2" t="s">
        <v>17</v>
      </c>
      <c r="C253" s="2">
        <v>600</v>
      </c>
      <c r="D253" s="2"/>
      <c r="E253" s="2" t="s">
        <v>0</v>
      </c>
      <c r="F253" s="1">
        <v>1396</v>
      </c>
      <c r="G253" s="1">
        <v>1386</v>
      </c>
      <c r="H253" s="1"/>
      <c r="I253" s="1">
        <f t="shared" si="331"/>
        <v>6000</v>
      </c>
      <c r="J253" s="1">
        <f t="shared" si="332"/>
        <v>0</v>
      </c>
      <c r="K253" s="12">
        <f t="shared" si="333"/>
        <v>6000</v>
      </c>
    </row>
    <row r="254" spans="1:11" ht="15.75">
      <c r="A254" s="3">
        <v>43132</v>
      </c>
      <c r="B254" s="2" t="s">
        <v>41</v>
      </c>
      <c r="C254" s="2">
        <v>1100</v>
      </c>
      <c r="D254" s="2"/>
      <c r="E254" s="2" t="s">
        <v>3</v>
      </c>
      <c r="F254" s="1">
        <v>862</v>
      </c>
      <c r="G254" s="1">
        <v>868</v>
      </c>
      <c r="H254" s="1">
        <v>874</v>
      </c>
      <c r="I254" s="1">
        <f t="shared" si="331"/>
        <v>6600</v>
      </c>
      <c r="J254" s="1">
        <f t="shared" si="332"/>
        <v>6600</v>
      </c>
      <c r="K254" s="12">
        <f t="shared" si="333"/>
        <v>13200</v>
      </c>
    </row>
    <row r="255" spans="1:11" ht="15.75">
      <c r="A255" s="3">
        <v>43130</v>
      </c>
      <c r="B255" s="2" t="s">
        <v>7</v>
      </c>
      <c r="C255" s="2">
        <v>750</v>
      </c>
      <c r="D255" s="2"/>
      <c r="E255" s="2" t="s">
        <v>0</v>
      </c>
      <c r="F255" s="1">
        <v>510</v>
      </c>
      <c r="G255" s="1">
        <v>498</v>
      </c>
      <c r="H255" s="1"/>
      <c r="I255" s="1">
        <f t="shared" si="331"/>
        <v>9000</v>
      </c>
      <c r="J255" s="1">
        <f t="shared" si="332"/>
        <v>0</v>
      </c>
      <c r="K255" s="12">
        <f t="shared" si="333"/>
        <v>9000</v>
      </c>
    </row>
    <row r="256" spans="1:11" ht="15.75">
      <c r="A256" s="3">
        <v>43129</v>
      </c>
      <c r="B256" s="2" t="s">
        <v>42</v>
      </c>
      <c r="C256" s="2">
        <v>800</v>
      </c>
      <c r="D256" s="2"/>
      <c r="E256" s="2" t="s">
        <v>3</v>
      </c>
      <c r="F256" s="1">
        <v>1108</v>
      </c>
      <c r="G256" s="1">
        <v>1119</v>
      </c>
      <c r="H256" s="1"/>
      <c r="I256" s="1">
        <f t="shared" si="331"/>
        <v>8800</v>
      </c>
      <c r="J256" s="1">
        <f t="shared" si="332"/>
        <v>0</v>
      </c>
      <c r="K256" s="12">
        <f t="shared" si="333"/>
        <v>8800</v>
      </c>
    </row>
    <row r="257" spans="1:11" ht="15.75">
      <c r="A257" s="3">
        <v>43125</v>
      </c>
      <c r="B257" s="2" t="s">
        <v>43</v>
      </c>
      <c r="C257" s="2">
        <v>1500</v>
      </c>
      <c r="D257" s="2"/>
      <c r="E257" s="2" t="s">
        <v>3</v>
      </c>
      <c r="F257" s="1">
        <v>884</v>
      </c>
      <c r="G257" s="1">
        <v>892</v>
      </c>
      <c r="H257" s="1">
        <v>900</v>
      </c>
      <c r="I257" s="1">
        <f t="shared" si="331"/>
        <v>12000</v>
      </c>
      <c r="J257" s="1">
        <f t="shared" si="332"/>
        <v>12000</v>
      </c>
      <c r="K257" s="12">
        <f t="shared" si="333"/>
        <v>24000</v>
      </c>
    </row>
    <row r="258" spans="1:11" ht="15.75">
      <c r="A258" s="3">
        <v>43124</v>
      </c>
      <c r="B258" s="2" t="s">
        <v>15</v>
      </c>
      <c r="C258" s="2">
        <v>6000</v>
      </c>
      <c r="D258" s="2"/>
      <c r="E258" s="2" t="s">
        <v>3</v>
      </c>
      <c r="F258" s="1">
        <v>128</v>
      </c>
      <c r="G258" s="1">
        <v>130</v>
      </c>
      <c r="H258" s="1"/>
      <c r="I258" s="1">
        <f t="shared" si="331"/>
        <v>12000</v>
      </c>
      <c r="J258" s="1">
        <f t="shared" si="332"/>
        <v>0</v>
      </c>
      <c r="K258" s="12">
        <f t="shared" si="333"/>
        <v>12000</v>
      </c>
    </row>
    <row r="259" spans="1:11" ht="15.75">
      <c r="A259" s="3">
        <v>43122</v>
      </c>
      <c r="B259" s="2" t="s">
        <v>57</v>
      </c>
      <c r="C259" s="2">
        <v>250</v>
      </c>
      <c r="D259" s="2"/>
      <c r="E259" s="2" t="s">
        <v>3</v>
      </c>
      <c r="F259" s="1">
        <v>3880</v>
      </c>
      <c r="G259" s="1">
        <v>3820</v>
      </c>
      <c r="H259" s="1"/>
      <c r="I259" s="1">
        <f t="shared" si="331"/>
        <v>-15000</v>
      </c>
      <c r="J259" s="1">
        <f t="shared" si="332"/>
        <v>0</v>
      </c>
      <c r="K259" s="12">
        <f t="shared" si="333"/>
        <v>-15000</v>
      </c>
    </row>
    <row r="260" spans="1:11" ht="15.75">
      <c r="A260" s="3">
        <v>43122</v>
      </c>
      <c r="B260" s="2" t="s">
        <v>44</v>
      </c>
      <c r="C260" s="2">
        <v>500</v>
      </c>
      <c r="D260" s="2"/>
      <c r="E260" s="2" t="s">
        <v>3</v>
      </c>
      <c r="F260" s="1">
        <v>2285</v>
      </c>
      <c r="G260" s="1">
        <v>2305</v>
      </c>
      <c r="H260" s="1"/>
      <c r="I260" s="1">
        <f t="shared" si="331"/>
        <v>10000</v>
      </c>
      <c r="J260" s="1">
        <f t="shared" si="332"/>
        <v>0</v>
      </c>
      <c r="K260" s="12">
        <f t="shared" si="333"/>
        <v>10000</v>
      </c>
    </row>
    <row r="261" spans="1:11" ht="15.75">
      <c r="A261" s="3">
        <v>43118</v>
      </c>
      <c r="B261" s="2" t="s">
        <v>45</v>
      </c>
      <c r="C261" s="2">
        <v>1300</v>
      </c>
      <c r="D261" s="2"/>
      <c r="E261" s="2" t="s">
        <v>3</v>
      </c>
      <c r="F261" s="1">
        <v>415.5</v>
      </c>
      <c r="G261" s="1">
        <v>424.5</v>
      </c>
      <c r="H261" s="1"/>
      <c r="I261" s="1">
        <f t="shared" si="331"/>
        <v>11700</v>
      </c>
      <c r="J261" s="1">
        <f t="shared" si="332"/>
        <v>0</v>
      </c>
      <c r="K261" s="12">
        <f t="shared" si="333"/>
        <v>11700</v>
      </c>
    </row>
    <row r="262" spans="1:11" ht="15.75">
      <c r="A262" s="3">
        <v>43116</v>
      </c>
      <c r="B262" s="2" t="s">
        <v>9</v>
      </c>
      <c r="C262" s="2">
        <v>1400</v>
      </c>
      <c r="D262" s="2"/>
      <c r="E262" s="2" t="s">
        <v>3</v>
      </c>
      <c r="F262" s="1">
        <v>630</v>
      </c>
      <c r="G262" s="1">
        <v>636</v>
      </c>
      <c r="H262" s="1">
        <v>642</v>
      </c>
      <c r="I262" s="1">
        <f t="shared" si="331"/>
        <v>8400</v>
      </c>
      <c r="J262" s="1">
        <f t="shared" si="332"/>
        <v>8400</v>
      </c>
      <c r="K262" s="12">
        <f t="shared" si="333"/>
        <v>16800</v>
      </c>
    </row>
    <row r="263" spans="1:11" ht="15.75">
      <c r="A263" s="3">
        <v>43116</v>
      </c>
      <c r="B263" s="2" t="s">
        <v>9</v>
      </c>
      <c r="C263" s="2">
        <v>1400</v>
      </c>
      <c r="D263" s="2"/>
      <c r="E263" s="2" t="s">
        <v>3</v>
      </c>
      <c r="F263" s="1">
        <v>622</v>
      </c>
      <c r="G263" s="1">
        <v>627</v>
      </c>
      <c r="H263" s="1">
        <v>632</v>
      </c>
      <c r="I263" s="1">
        <f t="shared" si="331"/>
        <v>7000</v>
      </c>
      <c r="J263" s="1">
        <f t="shared" si="332"/>
        <v>7000</v>
      </c>
      <c r="K263" s="12">
        <f t="shared" si="333"/>
        <v>14000</v>
      </c>
    </row>
    <row r="264" spans="1:11" ht="15.75">
      <c r="A264" s="3">
        <v>43116</v>
      </c>
      <c r="B264" s="2" t="s">
        <v>58</v>
      </c>
      <c r="C264" s="2">
        <v>1600</v>
      </c>
      <c r="D264" s="2"/>
      <c r="E264" s="2" t="s">
        <v>3</v>
      </c>
      <c r="F264" s="1">
        <v>822</v>
      </c>
      <c r="G264" s="1">
        <v>811</v>
      </c>
      <c r="H264" s="1"/>
      <c r="I264" s="1">
        <f t="shared" si="331"/>
        <v>-17600</v>
      </c>
      <c r="J264" s="1">
        <f t="shared" si="332"/>
        <v>0</v>
      </c>
      <c r="K264" s="12">
        <f t="shared" si="333"/>
        <v>-17600</v>
      </c>
    </row>
    <row r="265" spans="1:11" ht="15.75">
      <c r="A265" s="3">
        <v>43111</v>
      </c>
      <c r="B265" s="2" t="s">
        <v>46</v>
      </c>
      <c r="C265" s="2">
        <v>40</v>
      </c>
      <c r="D265" s="2"/>
      <c r="E265" s="2" t="s">
        <v>3</v>
      </c>
      <c r="F265" s="1">
        <v>25699</v>
      </c>
      <c r="G265" s="1">
        <v>25899</v>
      </c>
      <c r="H265" s="1"/>
      <c r="I265" s="1">
        <f t="shared" si="331"/>
        <v>8000</v>
      </c>
      <c r="J265" s="1">
        <f t="shared" si="332"/>
        <v>0</v>
      </c>
      <c r="K265" s="12">
        <f t="shared" si="333"/>
        <v>8000</v>
      </c>
    </row>
    <row r="266" spans="1:11" ht="15.75">
      <c r="A266" s="3">
        <v>43108</v>
      </c>
      <c r="B266" s="2" t="s">
        <v>29</v>
      </c>
      <c r="C266" s="2">
        <v>3000</v>
      </c>
      <c r="D266" s="2"/>
      <c r="E266" s="2" t="s">
        <v>3</v>
      </c>
      <c r="F266" s="1">
        <v>501</v>
      </c>
      <c r="G266" s="1">
        <v>504</v>
      </c>
      <c r="H266" s="1"/>
      <c r="I266" s="1">
        <f t="shared" si="331"/>
        <v>9000</v>
      </c>
      <c r="J266" s="1">
        <f t="shared" si="332"/>
        <v>0</v>
      </c>
      <c r="K266" s="12">
        <f t="shared" si="333"/>
        <v>9000</v>
      </c>
    </row>
    <row r="267" spans="1:11" ht="15.75">
      <c r="A267" s="3">
        <v>43103</v>
      </c>
      <c r="B267" s="2" t="s">
        <v>49</v>
      </c>
      <c r="C267" s="2">
        <v>4500</v>
      </c>
      <c r="D267" s="2"/>
      <c r="E267" s="2" t="s">
        <v>3</v>
      </c>
      <c r="F267" s="1">
        <v>218</v>
      </c>
      <c r="G267" s="1">
        <v>219</v>
      </c>
      <c r="H267" s="1">
        <v>220</v>
      </c>
      <c r="I267" s="1">
        <f>(IF(E267="SELL",F267-G267,IF(E267="BUY",G267-F267)))*C267</f>
        <v>4500</v>
      </c>
      <c r="J267" s="1">
        <f>(IF(E267="SELL",IF(H267="",0,G267-H267),IF(E267="BUY",IF(H267="",0,H267-G267))))*C267</f>
        <v>4500</v>
      </c>
      <c r="K267" s="12">
        <f t="shared" si="333"/>
        <v>9000</v>
      </c>
    </row>
    <row r="268" spans="1:11" ht="15.75">
      <c r="A268" s="3">
        <v>43101</v>
      </c>
      <c r="B268" s="2" t="s">
        <v>48</v>
      </c>
      <c r="C268" s="2">
        <v>1750</v>
      </c>
      <c r="D268" s="2"/>
      <c r="E268" s="2" t="s">
        <v>0</v>
      </c>
      <c r="F268" s="1">
        <v>328.85</v>
      </c>
      <c r="G268" s="1">
        <v>326.85000000000002</v>
      </c>
      <c r="H268" s="1"/>
      <c r="I268" s="1">
        <f t="shared" si="331"/>
        <v>3500</v>
      </c>
      <c r="J268" s="1">
        <f t="shared" si="332"/>
        <v>0</v>
      </c>
      <c r="K268" s="12">
        <f t="shared" si="333"/>
        <v>3500</v>
      </c>
    </row>
    <row r="269" spans="1:11" ht="15.75">
      <c r="A269" s="3">
        <v>43098</v>
      </c>
      <c r="B269" s="2" t="s">
        <v>47</v>
      </c>
      <c r="C269" s="2">
        <v>2000</v>
      </c>
      <c r="D269" s="2"/>
      <c r="E269" s="2" t="s">
        <v>3</v>
      </c>
      <c r="F269" s="1">
        <v>772</v>
      </c>
      <c r="G269" s="1">
        <v>776</v>
      </c>
      <c r="H269" s="1">
        <v>780</v>
      </c>
      <c r="I269" s="1">
        <f t="shared" si="331"/>
        <v>8000</v>
      </c>
      <c r="J269" s="1">
        <f t="shared" si="332"/>
        <v>8000</v>
      </c>
      <c r="K269" s="12">
        <f t="shared" si="333"/>
        <v>16000</v>
      </c>
    </row>
    <row r="270" spans="1:11" ht="15.75">
      <c r="A270" s="3">
        <v>43090</v>
      </c>
      <c r="B270" s="2" t="s">
        <v>50</v>
      </c>
      <c r="C270" s="2">
        <v>1000</v>
      </c>
      <c r="D270" s="2"/>
      <c r="E270" s="2" t="s">
        <v>3</v>
      </c>
      <c r="F270" s="1">
        <v>708</v>
      </c>
      <c r="G270" s="1">
        <v>718</v>
      </c>
      <c r="H270" s="1"/>
      <c r="I270" s="1">
        <f t="shared" si="331"/>
        <v>10000</v>
      </c>
      <c r="J270" s="1">
        <f t="shared" si="332"/>
        <v>0</v>
      </c>
      <c r="K270" s="12">
        <f t="shared" si="333"/>
        <v>10000</v>
      </c>
    </row>
    <row r="271" spans="1:11" ht="15.75">
      <c r="A271" s="3">
        <v>43089</v>
      </c>
      <c r="B271" s="2" t="s">
        <v>51</v>
      </c>
      <c r="C271" s="2">
        <v>800</v>
      </c>
      <c r="D271" s="2"/>
      <c r="E271" s="2" t="s">
        <v>3</v>
      </c>
      <c r="F271" s="1">
        <v>813</v>
      </c>
      <c r="G271" s="1">
        <v>823</v>
      </c>
      <c r="H271" s="1"/>
      <c r="I271" s="1">
        <f t="shared" si="331"/>
        <v>8000</v>
      </c>
      <c r="J271" s="1">
        <f t="shared" si="332"/>
        <v>0</v>
      </c>
      <c r="K271" s="12">
        <f t="shared" si="333"/>
        <v>8000</v>
      </c>
    </row>
    <row r="272" spans="1:11" ht="15.75">
      <c r="A272" s="3">
        <v>43087</v>
      </c>
      <c r="B272" s="2" t="s">
        <v>53</v>
      </c>
      <c r="C272" s="2">
        <v>3200</v>
      </c>
      <c r="D272" s="2"/>
      <c r="E272" s="2" t="s">
        <v>3</v>
      </c>
      <c r="F272" s="1">
        <v>365</v>
      </c>
      <c r="G272" s="1">
        <v>368</v>
      </c>
      <c r="H272" s="1"/>
      <c r="I272" s="1">
        <f t="shared" si="331"/>
        <v>9600</v>
      </c>
      <c r="J272" s="1">
        <f t="shared" si="332"/>
        <v>0</v>
      </c>
      <c r="K272" s="12">
        <f t="shared" si="333"/>
        <v>9600</v>
      </c>
    </row>
    <row r="273" spans="1:11" ht="15.75">
      <c r="A273" s="3">
        <v>43084</v>
      </c>
      <c r="B273" s="2" t="s">
        <v>52</v>
      </c>
      <c r="C273" s="2">
        <v>1000</v>
      </c>
      <c r="D273" s="2"/>
      <c r="E273" s="2" t="s">
        <v>3</v>
      </c>
      <c r="F273" s="1">
        <v>1474</v>
      </c>
      <c r="G273" s="1">
        <v>1484</v>
      </c>
      <c r="H273" s="1"/>
      <c r="I273" s="1">
        <f t="shared" si="331"/>
        <v>10000</v>
      </c>
      <c r="J273" s="1">
        <f t="shared" si="332"/>
        <v>0</v>
      </c>
      <c r="K273" s="12">
        <f t="shared" si="333"/>
        <v>10000</v>
      </c>
    </row>
    <row r="274" spans="1:11" ht="15.75">
      <c r="A274" s="3">
        <v>43084</v>
      </c>
      <c r="B274" s="2" t="s">
        <v>59</v>
      </c>
      <c r="C274" s="2">
        <v>4500</v>
      </c>
      <c r="D274" s="2"/>
      <c r="E274" s="2" t="s">
        <v>0</v>
      </c>
      <c r="F274" s="1">
        <v>139.30000000000001</v>
      </c>
      <c r="G274" s="1">
        <v>142.9</v>
      </c>
      <c r="H274" s="1"/>
      <c r="I274" s="1">
        <f t="shared" si="331"/>
        <v>-16199.999999999975</v>
      </c>
      <c r="J274" s="1">
        <f t="shared" si="332"/>
        <v>0</v>
      </c>
      <c r="K274" s="12">
        <f t="shared" si="333"/>
        <v>-16199.999999999975</v>
      </c>
    </row>
    <row r="275" spans="1:11" ht="15.75">
      <c r="A275" s="3">
        <v>43083</v>
      </c>
      <c r="B275" s="2" t="s">
        <v>53</v>
      </c>
      <c r="C275" s="2">
        <v>3200</v>
      </c>
      <c r="D275" s="2"/>
      <c r="E275" s="2" t="s">
        <v>3</v>
      </c>
      <c r="F275" s="1">
        <v>357.7</v>
      </c>
      <c r="G275" s="1">
        <v>359.7</v>
      </c>
      <c r="H275" s="1"/>
      <c r="I275" s="1">
        <f t="shared" si="331"/>
        <v>6400</v>
      </c>
      <c r="J275" s="1">
        <f t="shared" si="332"/>
        <v>0</v>
      </c>
      <c r="K275" s="12">
        <f t="shared" si="333"/>
        <v>6400</v>
      </c>
    </row>
    <row r="276" spans="1:11" ht="15.75">
      <c r="A276" s="3">
        <v>43082</v>
      </c>
      <c r="B276" s="2" t="s">
        <v>54</v>
      </c>
      <c r="C276" s="2">
        <v>200</v>
      </c>
      <c r="D276" s="2"/>
      <c r="E276" s="2" t="s">
        <v>3</v>
      </c>
      <c r="F276" s="1">
        <v>4267</v>
      </c>
      <c r="G276" s="1">
        <v>4300</v>
      </c>
      <c r="H276" s="1">
        <v>4333</v>
      </c>
      <c r="I276" s="1">
        <f t="shared" si="331"/>
        <v>6600</v>
      </c>
      <c r="J276" s="1">
        <f t="shared" si="332"/>
        <v>6600</v>
      </c>
      <c r="K276" s="12">
        <f t="shared" si="333"/>
        <v>13200</v>
      </c>
    </row>
    <row r="277" spans="1:11" ht="15.75">
      <c r="A277" s="3">
        <v>43081</v>
      </c>
      <c r="B277" s="2" t="s">
        <v>55</v>
      </c>
      <c r="C277" s="2">
        <v>1700</v>
      </c>
      <c r="D277" s="2"/>
      <c r="E277" s="2" t="s">
        <v>0</v>
      </c>
      <c r="F277" s="1">
        <v>361</v>
      </c>
      <c r="G277" s="1">
        <v>357</v>
      </c>
      <c r="H277" s="1"/>
      <c r="I277" s="1">
        <f t="shared" si="331"/>
        <v>6800</v>
      </c>
      <c r="J277" s="1">
        <f t="shared" si="332"/>
        <v>0</v>
      </c>
      <c r="K277" s="12">
        <f t="shared" si="333"/>
        <v>6800</v>
      </c>
    </row>
    <row r="278" spans="1:11" ht="15.75">
      <c r="A278" s="3">
        <v>43076</v>
      </c>
      <c r="B278" s="2" t="s">
        <v>44</v>
      </c>
      <c r="C278" s="2">
        <v>500</v>
      </c>
      <c r="D278" s="2"/>
      <c r="E278" s="2" t="s">
        <v>0</v>
      </c>
      <c r="F278" s="1">
        <v>1680</v>
      </c>
      <c r="G278" s="1">
        <v>1660</v>
      </c>
      <c r="H278" s="1"/>
      <c r="I278" s="1">
        <f t="shared" si="331"/>
        <v>10000</v>
      </c>
      <c r="J278" s="1">
        <f t="shared" si="332"/>
        <v>0</v>
      </c>
      <c r="K278" s="12">
        <f t="shared" si="333"/>
        <v>10000</v>
      </c>
    </row>
    <row r="279" spans="1:11" ht="15.75">
      <c r="A279" s="3">
        <v>43073</v>
      </c>
      <c r="B279" s="2" t="s">
        <v>41</v>
      </c>
      <c r="C279" s="2">
        <v>1100</v>
      </c>
      <c r="D279" s="2"/>
      <c r="E279" s="2" t="s">
        <v>0</v>
      </c>
      <c r="F279" s="1">
        <v>670</v>
      </c>
      <c r="G279" s="1">
        <v>663</v>
      </c>
      <c r="H279" s="1"/>
      <c r="I279" s="1">
        <f t="shared" si="331"/>
        <v>7700</v>
      </c>
      <c r="J279" s="1">
        <f t="shared" si="332"/>
        <v>0</v>
      </c>
      <c r="K279" s="12">
        <f t="shared" si="333"/>
        <v>7700</v>
      </c>
    </row>
    <row r="280" spans="1:11" ht="15.75">
      <c r="A280" s="3">
        <v>43070</v>
      </c>
      <c r="B280" s="2" t="s">
        <v>56</v>
      </c>
      <c r="C280" s="2">
        <v>1300</v>
      </c>
      <c r="D280" s="2"/>
      <c r="E280" s="2" t="s">
        <v>0</v>
      </c>
      <c r="F280" s="1">
        <v>574</v>
      </c>
      <c r="G280" s="1">
        <v>568</v>
      </c>
      <c r="H280" s="1">
        <v>562</v>
      </c>
      <c r="I280" s="1">
        <f>(IF(E280="SELL",F280-G280,IF(E280="BUY",G280-F280)))*C280</f>
        <v>7800</v>
      </c>
      <c r="J280" s="1">
        <f>(IF(E280="SELL",IF(H280="",0,G280-H280),IF(E280="BUY",IF(H280="",0,H280-G280))))*C280</f>
        <v>7800</v>
      </c>
      <c r="K280" s="12">
        <f t="shared" si="333"/>
        <v>15600</v>
      </c>
    </row>
    <row r="281" spans="1:11" ht="15" customHeight="1">
      <c r="I281" s="15" t="s">
        <v>93</v>
      </c>
      <c r="J281" s="16"/>
      <c r="K281" s="19">
        <f>SUM(K8:K280)</f>
        <v>4697939.5000000019</v>
      </c>
    </row>
    <row r="282" spans="1:11" ht="15" customHeight="1">
      <c r="I282" s="17"/>
      <c r="J282" s="18"/>
      <c r="K282" s="19"/>
    </row>
  </sheetData>
  <mergeCells count="13">
    <mergeCell ref="E2:H3"/>
    <mergeCell ref="A5:A7"/>
    <mergeCell ref="B5:B7"/>
    <mergeCell ref="C5:C7"/>
    <mergeCell ref="E5:E7"/>
    <mergeCell ref="F5:F7"/>
    <mergeCell ref="H5:H7"/>
    <mergeCell ref="D5:D7"/>
    <mergeCell ref="I281:J282"/>
    <mergeCell ref="K281:K282"/>
    <mergeCell ref="I5:J6"/>
    <mergeCell ref="K5:K7"/>
    <mergeCell ref="G5:G7"/>
  </mergeCells>
  <conditionalFormatting sqref="I5:I7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2018-05-23T12:29:34Z</dcterms:created>
  <dcterms:modified xsi:type="dcterms:W3CDTF">2019-04-16T12:04:16Z</dcterms:modified>
</cp:coreProperties>
</file>