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PLATINUM" sheetId="1" r:id="rId1"/>
  </sheets>
  <calcPr calcId="124519"/>
</workbook>
</file>

<file path=xl/calcChain.xml><?xml version="1.0" encoding="utf-8"?>
<calcChain xmlns="http://schemas.openxmlformats.org/spreadsheetml/2006/main">
  <c r="J9" i="1"/>
  <c r="I9"/>
  <c r="K9" s="1"/>
  <c r="J10" l="1"/>
  <c r="I10"/>
  <c r="K10" l="1"/>
  <c r="I11" l="1"/>
  <c r="K11" s="1"/>
  <c r="I12" l="1"/>
  <c r="J13"/>
  <c r="I13"/>
  <c r="K12" l="1"/>
  <c r="K13"/>
  <c r="J14" l="1"/>
  <c r="I14"/>
  <c r="K14" l="1"/>
  <c r="I15"/>
  <c r="K15" s="1"/>
  <c r="I16" l="1"/>
  <c r="K16" s="1"/>
  <c r="I17" l="1"/>
  <c r="K17" s="1"/>
  <c r="J18" l="1"/>
  <c r="I18"/>
  <c r="K18" l="1"/>
  <c r="I19"/>
  <c r="K19" s="1"/>
  <c r="I20"/>
  <c r="K20" s="1"/>
  <c r="I21" l="1"/>
  <c r="K21" s="1"/>
  <c r="J22" l="1"/>
  <c r="I22"/>
  <c r="I23"/>
  <c r="K23" s="1"/>
  <c r="K22" l="1"/>
  <c r="I24"/>
  <c r="K24" s="1"/>
  <c r="I25"/>
  <c r="K25" l="1"/>
  <c r="J26" l="1"/>
  <c r="I26"/>
  <c r="I27"/>
  <c r="K27" s="1"/>
  <c r="K26" l="1"/>
  <c r="I28" l="1"/>
  <c r="K28" s="1"/>
  <c r="I29"/>
  <c r="K29" s="1"/>
  <c r="I30" l="1"/>
  <c r="K30" s="1"/>
  <c r="I31" l="1"/>
  <c r="K31" s="1"/>
  <c r="I32"/>
  <c r="K32" l="1"/>
  <c r="J33" l="1"/>
  <c r="I33"/>
  <c r="J34"/>
  <c r="I34"/>
  <c r="I35"/>
  <c r="K35" s="1"/>
  <c r="K33" l="1"/>
  <c r="K34"/>
  <c r="J36" l="1"/>
  <c r="I36"/>
  <c r="K36" l="1"/>
  <c r="J37" l="1"/>
  <c r="I37"/>
  <c r="K37" l="1"/>
  <c r="J38" l="1"/>
  <c r="I38"/>
  <c r="K38" l="1"/>
  <c r="J39" l="1"/>
  <c r="K39" s="1"/>
  <c r="I39"/>
  <c r="I40"/>
  <c r="K40" s="1"/>
  <c r="J41" l="1"/>
  <c r="I41"/>
  <c r="K41" l="1"/>
  <c r="J42" l="1"/>
  <c r="I42"/>
  <c r="K42" l="1"/>
  <c r="I43"/>
  <c r="K43" s="1"/>
  <c r="I44" l="1"/>
  <c r="K44" l="1"/>
  <c r="J45" l="1"/>
  <c r="I45"/>
  <c r="K45" l="1"/>
  <c r="J46"/>
  <c r="I46"/>
  <c r="K46" l="1"/>
  <c r="J47"/>
  <c r="I47"/>
  <c r="K47" l="1"/>
  <c r="J48" l="1"/>
  <c r="I48"/>
  <c r="K48" l="1"/>
  <c r="J49" l="1"/>
  <c r="I49"/>
  <c r="K49" l="1"/>
  <c r="J50" l="1"/>
  <c r="I50"/>
  <c r="K50" l="1"/>
  <c r="I51"/>
  <c r="K51" s="1"/>
  <c r="I52" l="1"/>
  <c r="K52" l="1"/>
  <c r="J53" l="1"/>
  <c r="I53"/>
  <c r="K53" l="1"/>
  <c r="I54" l="1"/>
  <c r="K54" s="1"/>
  <c r="I55" l="1"/>
  <c r="J56"/>
  <c r="I56"/>
  <c r="K55" l="1"/>
  <c r="K56"/>
  <c r="J57" l="1"/>
  <c r="I57"/>
  <c r="K57" l="1"/>
  <c r="I58" l="1"/>
  <c r="K58" s="1"/>
  <c r="J59" l="1"/>
  <c r="I59"/>
  <c r="K59" l="1"/>
  <c r="I60" l="1"/>
  <c r="K60" s="1"/>
  <c r="I61" l="1"/>
  <c r="J62"/>
  <c r="I62"/>
  <c r="K61" l="1"/>
  <c r="K62"/>
  <c r="J63" l="1"/>
  <c r="I63"/>
  <c r="I64"/>
  <c r="K63" l="1"/>
  <c r="K64"/>
  <c r="J65" l="1"/>
  <c r="I65"/>
  <c r="I66"/>
  <c r="K66" s="1"/>
  <c r="K65" l="1"/>
  <c r="I67"/>
  <c r="K67" s="1"/>
  <c r="I68" l="1"/>
  <c r="K68" s="1"/>
  <c r="I69" l="1"/>
  <c r="K69" s="1"/>
  <c r="J70" l="1"/>
  <c r="I70"/>
  <c r="K70" l="1"/>
  <c r="J71"/>
  <c r="I71"/>
  <c r="K71" l="1"/>
  <c r="J72"/>
  <c r="I72"/>
  <c r="K72" l="1"/>
  <c r="J73"/>
  <c r="I73"/>
  <c r="K73" l="1"/>
  <c r="I74"/>
  <c r="K74" l="1"/>
  <c r="J75" l="1"/>
  <c r="I75"/>
  <c r="K75" l="1"/>
  <c r="I76"/>
  <c r="K76" s="1"/>
  <c r="I77" l="1"/>
  <c r="J78" l="1"/>
  <c r="I78"/>
  <c r="K78" l="1"/>
  <c r="I79"/>
  <c r="K79" s="1"/>
  <c r="I80" l="1"/>
  <c r="K80" s="1"/>
  <c r="I81"/>
  <c r="K81" s="1"/>
  <c r="I82" l="1"/>
  <c r="J83"/>
  <c r="I83"/>
  <c r="K83" l="1"/>
  <c r="I84"/>
  <c r="K84" l="1"/>
  <c r="J85" l="1"/>
  <c r="I85"/>
  <c r="K85" l="1"/>
  <c r="J86" l="1"/>
  <c r="I86"/>
  <c r="K86" l="1"/>
  <c r="I87"/>
  <c r="K87" s="1"/>
  <c r="I88" l="1"/>
  <c r="K88" s="1"/>
  <c r="I89" l="1"/>
  <c r="K89" s="1"/>
  <c r="I90" l="1"/>
  <c r="K90" s="1"/>
  <c r="I91"/>
  <c r="K91" l="1"/>
  <c r="I92" l="1"/>
  <c r="K92" s="1"/>
  <c r="I93" l="1"/>
  <c r="K93" s="1"/>
  <c r="J94"/>
  <c r="I94"/>
  <c r="K94" l="1"/>
  <c r="I95"/>
  <c r="K95" l="1"/>
  <c r="J96" l="1"/>
  <c r="I96"/>
  <c r="K96" l="1"/>
  <c r="I97"/>
  <c r="K97" l="1"/>
  <c r="J98" l="1"/>
  <c r="I98"/>
  <c r="K98" l="1"/>
  <c r="I99"/>
  <c r="K99" s="1"/>
  <c r="I100" l="1"/>
  <c r="K100" s="1"/>
  <c r="I101" l="1"/>
  <c r="K101" s="1"/>
  <c r="I102" l="1"/>
  <c r="K102" s="1"/>
  <c r="I103" l="1"/>
  <c r="K103" l="1"/>
  <c r="J104" l="1"/>
  <c r="I104"/>
  <c r="K104" l="1"/>
  <c r="I105"/>
  <c r="K105" s="1"/>
  <c r="I106" l="1"/>
  <c r="K106" s="1"/>
  <c r="I107" l="1"/>
  <c r="K107" l="1"/>
  <c r="J108" l="1"/>
  <c r="I108"/>
  <c r="K108" l="1"/>
  <c r="I109"/>
  <c r="K109" s="1"/>
  <c r="I110" l="1"/>
  <c r="K110" s="1"/>
  <c r="I111" l="1"/>
  <c r="K111" s="1"/>
  <c r="I112" l="1"/>
  <c r="K112" l="1"/>
  <c r="I113" l="1"/>
  <c r="K113" s="1"/>
  <c r="I114" l="1"/>
  <c r="K114" s="1"/>
  <c r="I115"/>
  <c r="J116" l="1"/>
  <c r="I116"/>
  <c r="K116" l="1"/>
  <c r="I117"/>
  <c r="K117" l="1"/>
  <c r="J118" l="1"/>
  <c r="I118"/>
  <c r="K118" l="1"/>
  <c r="J119" l="1"/>
  <c r="I119"/>
  <c r="I120"/>
  <c r="K120" s="1"/>
  <c r="K119" l="1"/>
  <c r="J121"/>
  <c r="I121"/>
  <c r="K121" l="1"/>
  <c r="J122"/>
  <c r="I122"/>
  <c r="I123"/>
  <c r="K123" s="1"/>
  <c r="I124"/>
  <c r="K124" s="1"/>
  <c r="K122" l="1"/>
  <c r="J125"/>
  <c r="I125"/>
  <c r="K125" l="1"/>
  <c r="J126" l="1"/>
  <c r="I126"/>
  <c r="K126" l="1"/>
  <c r="J127" l="1"/>
  <c r="I127"/>
  <c r="K127" l="1"/>
  <c r="I128"/>
  <c r="K128" s="1"/>
  <c r="I129" l="1"/>
  <c r="K129" s="1"/>
  <c r="I130" l="1"/>
  <c r="K130" s="1"/>
  <c r="I131" l="1"/>
  <c r="K131" s="1"/>
  <c r="J132" l="1"/>
  <c r="I132"/>
  <c r="J133"/>
  <c r="I133"/>
  <c r="K132" l="1"/>
  <c r="K133"/>
  <c r="J134" l="1"/>
  <c r="I134"/>
  <c r="K134" l="1"/>
  <c r="I135"/>
  <c r="K135" l="1"/>
  <c r="J136" l="1"/>
  <c r="I136"/>
  <c r="I137"/>
  <c r="K137" s="1"/>
  <c r="K136" l="1"/>
  <c r="I138"/>
  <c r="K138" s="1"/>
  <c r="I139" l="1"/>
  <c r="K139" s="1"/>
  <c r="I140"/>
  <c r="K140" s="1"/>
  <c r="J141" l="1"/>
  <c r="I141"/>
  <c r="K141" l="1"/>
  <c r="I142"/>
  <c r="K142" s="1"/>
  <c r="I143" l="1"/>
  <c r="K143" s="1"/>
  <c r="I144" l="1"/>
  <c r="K144" s="1"/>
  <c r="I145" l="1"/>
  <c r="K145" s="1"/>
  <c r="J146"/>
  <c r="I146"/>
  <c r="K146" l="1"/>
  <c r="J147" l="1"/>
  <c r="I147"/>
  <c r="K147" l="1"/>
  <c r="J148" l="1"/>
  <c r="I148"/>
  <c r="I149"/>
  <c r="K148" l="1"/>
  <c r="K149"/>
  <c r="J150" l="1"/>
  <c r="I150"/>
  <c r="K150" l="1"/>
  <c r="J151"/>
  <c r="I151"/>
  <c r="K151" l="1"/>
  <c r="I152"/>
  <c r="K152" s="1"/>
  <c r="I153"/>
  <c r="K153" s="1"/>
  <c r="J154"/>
  <c r="I154"/>
  <c r="K154" l="1"/>
  <c r="J155" l="1"/>
  <c r="I155"/>
  <c r="I156"/>
  <c r="K156" s="1"/>
  <c r="K155" l="1"/>
  <c r="J157" l="1"/>
  <c r="I157"/>
  <c r="K157" l="1"/>
  <c r="I158"/>
  <c r="K158" s="1"/>
  <c r="I159" l="1"/>
  <c r="K159" s="1"/>
  <c r="J160" l="1"/>
  <c r="I160"/>
  <c r="K160" l="1"/>
  <c r="J161" l="1"/>
  <c r="I161"/>
  <c r="K161" l="1"/>
  <c r="J162" l="1"/>
  <c r="I162"/>
  <c r="K162" l="1"/>
  <c r="I163"/>
  <c r="K163" l="1"/>
  <c r="J164" l="1"/>
  <c r="I164"/>
  <c r="K164" l="1"/>
  <c r="J165"/>
  <c r="I165"/>
  <c r="I166"/>
  <c r="K165" l="1"/>
  <c r="K166"/>
  <c r="J167"/>
  <c r="I167"/>
  <c r="K167" l="1"/>
  <c r="J168"/>
  <c r="I168"/>
  <c r="I169"/>
  <c r="K169" s="1"/>
  <c r="K168" l="1"/>
  <c r="J170"/>
  <c r="I170"/>
  <c r="K170" l="1"/>
  <c r="I171"/>
  <c r="K171" s="1"/>
  <c r="I172" l="1"/>
  <c r="K172" s="1"/>
  <c r="I173" l="1"/>
  <c r="K173" s="1"/>
  <c r="I174"/>
  <c r="K174" l="1"/>
  <c r="J200" l="1"/>
  <c r="I200"/>
  <c r="I201"/>
  <c r="J202"/>
  <c r="I202"/>
  <c r="I203"/>
  <c r="J204"/>
  <c r="I204"/>
  <c r="I205"/>
  <c r="K205" s="1"/>
  <c r="I206"/>
  <c r="K206" s="1"/>
  <c r="I207"/>
  <c r="K207" s="1"/>
  <c r="I208"/>
  <c r="K208" s="1"/>
  <c r="I209"/>
  <c r="K209" s="1"/>
  <c r="I210"/>
  <c r="J211"/>
  <c r="I211"/>
  <c r="J212"/>
  <c r="I212"/>
  <c r="I213"/>
  <c r="K213" s="1"/>
  <c r="I214"/>
  <c r="K214" s="1"/>
  <c r="I215"/>
  <c r="K215" s="1"/>
  <c r="I216"/>
  <c r="K216" s="1"/>
  <c r="J217"/>
  <c r="I217"/>
  <c r="I218"/>
  <c r="K218" s="1"/>
  <c r="I219"/>
  <c r="K219" s="1"/>
  <c r="I220"/>
  <c r="K220" s="1"/>
  <c r="I221"/>
  <c r="K221" s="1"/>
  <c r="I222"/>
  <c r="K222" s="1"/>
  <c r="I223"/>
  <c r="J224"/>
  <c r="I224"/>
  <c r="I225"/>
  <c r="K225" s="1"/>
  <c r="I226"/>
  <c r="K226" s="1"/>
  <c r="I227"/>
  <c r="K227" s="1"/>
  <c r="I230"/>
  <c r="I228"/>
  <c r="J229"/>
  <c r="I229"/>
  <c r="J232"/>
  <c r="I232"/>
  <c r="J231"/>
  <c r="I231"/>
  <c r="I233"/>
  <c r="K233" s="1"/>
  <c r="I234"/>
  <c r="K234" s="1"/>
  <c r="I235"/>
  <c r="K235" s="1"/>
  <c r="I236"/>
  <c r="K236" s="1"/>
  <c r="I237"/>
  <c r="K237" s="1"/>
  <c r="I238"/>
  <c r="J239"/>
  <c r="I239"/>
  <c r="J240"/>
  <c r="I240"/>
  <c r="I241"/>
  <c r="K241" s="1"/>
  <c r="I242"/>
  <c r="J243"/>
  <c r="I243"/>
  <c r="J244"/>
  <c r="I244"/>
  <c r="I245"/>
  <c r="K245" s="1"/>
  <c r="I246"/>
  <c r="K246" s="1"/>
  <c r="I247"/>
  <c r="K247" s="1"/>
  <c r="I248"/>
  <c r="K248" s="1"/>
  <c r="K249"/>
  <c r="I250"/>
  <c r="J251"/>
  <c r="I251"/>
  <c r="I252"/>
  <c r="K252" s="1"/>
  <c r="I253"/>
  <c r="K253" s="1"/>
  <c r="I254"/>
  <c r="K254" s="1"/>
  <c r="I255"/>
  <c r="K255" s="1"/>
  <c r="I256"/>
  <c r="K256" s="1"/>
  <c r="I257"/>
  <c r="K257" s="1"/>
  <c r="I258"/>
  <c r="J259"/>
  <c r="I259"/>
  <c r="J260"/>
  <c r="I260"/>
  <c r="I261"/>
  <c r="K261" s="1"/>
  <c r="I262"/>
  <c r="J263"/>
  <c r="I263"/>
  <c r="J264"/>
  <c r="I264"/>
  <c r="I265"/>
  <c r="I266"/>
  <c r="J268"/>
  <c r="I268"/>
  <c r="J267"/>
  <c r="I267"/>
  <c r="J269"/>
  <c r="I269"/>
  <c r="I270"/>
  <c r="K270" s="1"/>
  <c r="I271"/>
  <c r="K271" s="1"/>
  <c r="I272"/>
  <c r="K272" s="1"/>
  <c r="J273"/>
  <c r="I273"/>
  <c r="I274"/>
  <c r="K274" s="1"/>
  <c r="I275"/>
  <c r="K275" s="1"/>
  <c r="I276"/>
  <c r="J277"/>
  <c r="I277"/>
  <c r="I283"/>
  <c r="J283"/>
  <c r="I278"/>
  <c r="K278" s="1"/>
  <c r="I279"/>
  <c r="K279" s="1"/>
  <c r="I280"/>
  <c r="K280" s="1"/>
  <c r="I281"/>
  <c r="K281" s="1"/>
  <c r="I282"/>
  <c r="J284"/>
  <c r="I284"/>
  <c r="K202" l="1"/>
  <c r="K224"/>
  <c r="K217"/>
  <c r="K212"/>
  <c r="K204"/>
  <c r="K200"/>
  <c r="K201"/>
  <c r="K203"/>
  <c r="K210"/>
  <c r="K211"/>
  <c r="K251"/>
  <c r="K244"/>
  <c r="K243"/>
  <c r="K231"/>
  <c r="K229"/>
  <c r="K223"/>
  <c r="K228"/>
  <c r="K230"/>
  <c r="K232"/>
  <c r="K238"/>
  <c r="K239"/>
  <c r="K240"/>
  <c r="K242"/>
  <c r="K277"/>
  <c r="K269"/>
  <c r="K267"/>
  <c r="K268"/>
  <c r="K264"/>
  <c r="K263"/>
  <c r="K260"/>
  <c r="K250"/>
  <c r="K258"/>
  <c r="K259"/>
  <c r="K262"/>
  <c r="K265"/>
  <c r="K266"/>
  <c r="K284"/>
  <c r="K273"/>
  <c r="K276"/>
  <c r="K282"/>
  <c r="K283"/>
  <c r="I285" l="1"/>
  <c r="K285" s="1"/>
  <c r="I286"/>
  <c r="J287"/>
  <c r="I287"/>
  <c r="J288"/>
  <c r="I288"/>
  <c r="J289"/>
  <c r="I289"/>
  <c r="J290"/>
  <c r="I290"/>
  <c r="I291"/>
  <c r="K291" s="1"/>
  <c r="I292"/>
  <c r="J293"/>
  <c r="I293"/>
  <c r="I294"/>
  <c r="K294" s="1"/>
  <c r="I295"/>
  <c r="K295" s="1"/>
  <c r="I296"/>
  <c r="I297"/>
  <c r="J298"/>
  <c r="I298"/>
  <c r="J299"/>
  <c r="I299"/>
  <c r="J300"/>
  <c r="I300"/>
  <c r="J301"/>
  <c r="I301"/>
  <c r="J302"/>
  <c r="I302"/>
  <c r="I303"/>
  <c r="K303" s="1"/>
  <c r="I304"/>
  <c r="I305"/>
  <c r="J306"/>
  <c r="I306"/>
  <c r="J307"/>
  <c r="I307"/>
  <c r="I308"/>
  <c r="K308" s="1"/>
  <c r="I309"/>
  <c r="K309" s="1"/>
  <c r="I310"/>
  <c r="K310" s="1"/>
  <c r="I311"/>
  <c r="K311" s="1"/>
  <c r="J312"/>
  <c r="I312"/>
  <c r="I313"/>
  <c r="K313" s="1"/>
  <c r="I314"/>
  <c r="K314" s="1"/>
  <c r="I315"/>
  <c r="K315" s="1"/>
  <c r="J317"/>
  <c r="I317"/>
  <c r="I316"/>
  <c r="K316" s="1"/>
  <c r="I318"/>
  <c r="J319"/>
  <c r="I319"/>
  <c r="J320"/>
  <c r="I320"/>
  <c r="I321"/>
  <c r="K321" s="1"/>
  <c r="I323"/>
  <c r="K323" s="1"/>
  <c r="I322"/>
  <c r="K322" s="1"/>
  <c r="I324"/>
  <c r="J325"/>
  <c r="I325"/>
  <c r="J326"/>
  <c r="I326"/>
  <c r="J327"/>
  <c r="I327"/>
  <c r="I328"/>
  <c r="J329"/>
  <c r="I329"/>
  <c r="J330"/>
  <c r="I330"/>
  <c r="I331"/>
  <c r="K331" s="1"/>
  <c r="I332"/>
  <c r="K332" s="1"/>
  <c r="I333"/>
  <c r="K333" s="1"/>
  <c r="I334"/>
  <c r="K334" s="1"/>
  <c r="I335"/>
  <c r="K335" s="1"/>
  <c r="I336"/>
  <c r="J337"/>
  <c r="I337"/>
  <c r="I338"/>
  <c r="K338" s="1"/>
  <c r="I339"/>
  <c r="J340"/>
  <c r="I340"/>
  <c r="I341"/>
  <c r="K341" s="1"/>
  <c r="I342"/>
  <c r="J343"/>
  <c r="I343"/>
  <c r="I344"/>
  <c r="K344" s="1"/>
  <c r="I345"/>
  <c r="J346"/>
  <c r="I346"/>
  <c r="J384"/>
  <c r="I384"/>
  <c r="J383"/>
  <c r="I383"/>
  <c r="I382"/>
  <c r="K382" s="1"/>
  <c r="I381"/>
  <c r="K381" s="1"/>
  <c r="I380"/>
  <c r="K380" s="1"/>
  <c r="I379"/>
  <c r="K379" s="1"/>
  <c r="I378"/>
  <c r="K378" s="1"/>
  <c r="I377"/>
  <c r="K377" s="1"/>
  <c r="I376"/>
  <c r="K376" s="1"/>
  <c r="J375"/>
  <c r="I375"/>
  <c r="J374"/>
  <c r="I374"/>
  <c r="I373"/>
  <c r="K373" s="1"/>
  <c r="J372"/>
  <c r="I372"/>
  <c r="I371"/>
  <c r="K371" s="1"/>
  <c r="I370"/>
  <c r="K370" s="1"/>
  <c r="I369"/>
  <c r="K369" s="1"/>
  <c r="I368"/>
  <c r="K368" s="1"/>
  <c r="J367"/>
  <c r="I367"/>
  <c r="I366"/>
  <c r="K366" s="1"/>
  <c r="I365"/>
  <c r="K365" s="1"/>
  <c r="J364"/>
  <c r="I364"/>
  <c r="J363"/>
  <c r="I363"/>
  <c r="I362"/>
  <c r="K362" s="1"/>
  <c r="I361"/>
  <c r="K361" s="1"/>
  <c r="J360"/>
  <c r="I360"/>
  <c r="J359"/>
  <c r="I359"/>
  <c r="J358"/>
  <c r="I358"/>
  <c r="J357"/>
  <c r="I357"/>
  <c r="J356"/>
  <c r="I356"/>
  <c r="J355"/>
  <c r="I355"/>
  <c r="I354"/>
  <c r="K354" s="1"/>
  <c r="J353"/>
  <c r="I353"/>
  <c r="I352"/>
  <c r="K352" s="1"/>
  <c r="J351"/>
  <c r="I351"/>
  <c r="I350"/>
  <c r="K350" s="1"/>
  <c r="I349"/>
  <c r="K349" s="1"/>
  <c r="I348"/>
  <c r="K348" s="1"/>
  <c r="J347"/>
  <c r="I347"/>
  <c r="K351" l="1"/>
  <c r="K355"/>
  <c r="K356"/>
  <c r="K357"/>
  <c r="K363"/>
  <c r="K358"/>
  <c r="K347"/>
  <c r="K327"/>
  <c r="K320"/>
  <c r="K317"/>
  <c r="K302"/>
  <c r="K301"/>
  <c r="K300"/>
  <c r="K299"/>
  <c r="K290"/>
  <c r="K286"/>
  <c r="K287"/>
  <c r="K288"/>
  <c r="K289"/>
  <c r="K292"/>
  <c r="K293"/>
  <c r="K296"/>
  <c r="K312"/>
  <c r="K297"/>
  <c r="K298"/>
  <c r="K307"/>
  <c r="K304"/>
  <c r="K359"/>
  <c r="K329"/>
  <c r="K305"/>
  <c r="K306"/>
  <c r="K364"/>
  <c r="K383"/>
  <c r="K384"/>
  <c r="K360"/>
  <c r="K330"/>
  <c r="K318"/>
  <c r="K319"/>
  <c r="K324"/>
  <c r="K325"/>
  <c r="K326"/>
  <c r="K328"/>
  <c r="K353"/>
  <c r="K367"/>
  <c r="K346"/>
  <c r="K343"/>
  <c r="K340"/>
  <c r="K337"/>
  <c r="K336"/>
  <c r="K339"/>
  <c r="K342"/>
  <c r="K372"/>
  <c r="K374"/>
  <c r="K345"/>
  <c r="K375"/>
  <c r="J175" l="1"/>
  <c r="I175"/>
  <c r="K175" l="1"/>
  <c r="J176"/>
  <c r="I176"/>
  <c r="I177"/>
  <c r="K177" s="1"/>
  <c r="K176" l="1"/>
  <c r="I178"/>
  <c r="K178" s="1"/>
  <c r="J179" l="1"/>
  <c r="K179" l="1"/>
  <c r="J180"/>
  <c r="I180"/>
  <c r="K180" l="1"/>
  <c r="J181"/>
  <c r="I181"/>
  <c r="K181" l="1"/>
  <c r="I182"/>
  <c r="K182" s="1"/>
  <c r="I183" l="1"/>
  <c r="J184"/>
  <c r="I184"/>
  <c r="K184" l="1"/>
  <c r="K183"/>
  <c r="I185"/>
  <c r="K185" s="1"/>
  <c r="I186"/>
  <c r="K186" l="1"/>
  <c r="I190"/>
  <c r="K190" s="1"/>
  <c r="I191"/>
  <c r="I192"/>
  <c r="K192" s="1"/>
  <c r="I193"/>
  <c r="J194"/>
  <c r="I194"/>
  <c r="J195"/>
  <c r="I195"/>
  <c r="J196"/>
  <c r="I196"/>
  <c r="J197"/>
  <c r="I197"/>
  <c r="I189"/>
  <c r="K189" s="1"/>
  <c r="I188"/>
  <c r="K188" s="1"/>
  <c r="J187"/>
  <c r="I187"/>
  <c r="J198"/>
  <c r="I198"/>
  <c r="K191" l="1"/>
  <c r="K193"/>
  <c r="K194"/>
  <c r="K195"/>
  <c r="K196"/>
  <c r="K197"/>
  <c r="K187"/>
  <c r="K198"/>
  <c r="J388"/>
  <c r="J387"/>
  <c r="I199"/>
  <c r="K199" s="1"/>
  <c r="I551" l="1"/>
  <c r="K551" s="1"/>
  <c r="I552"/>
  <c r="K552" s="1"/>
  <c r="K553"/>
  <c r="I554"/>
  <c r="J555"/>
  <c r="I555"/>
  <c r="J556"/>
  <c r="I556"/>
  <c r="I557"/>
  <c r="K557" s="1"/>
  <c r="I558"/>
  <c r="K558" s="1"/>
  <c r="J559"/>
  <c r="I559"/>
  <c r="I560"/>
  <c r="J561"/>
  <c r="I561"/>
  <c r="I562"/>
  <c r="K562" s="1"/>
  <c r="I563"/>
  <c r="J564"/>
  <c r="I564"/>
  <c r="I565"/>
  <c r="K565" s="1"/>
  <c r="I566"/>
  <c r="K566" s="1"/>
  <c r="K556" l="1"/>
  <c r="K554"/>
  <c r="K555"/>
  <c r="K560"/>
  <c r="K561"/>
  <c r="K559"/>
  <c r="K564"/>
  <c r="K563"/>
  <c r="I567"/>
  <c r="K567" s="1"/>
  <c r="I568"/>
  <c r="J569"/>
  <c r="J550"/>
  <c r="I550"/>
  <c r="I385"/>
  <c r="K385" s="1"/>
  <c r="I386"/>
  <c r="I387"/>
  <c r="I388"/>
  <c r="J389"/>
  <c r="I389"/>
  <c r="I390"/>
  <c r="K390" s="1"/>
  <c r="I391"/>
  <c r="K391" s="1"/>
  <c r="I392"/>
  <c r="K392" s="1"/>
  <c r="I393"/>
  <c r="J394"/>
  <c r="I394"/>
  <c r="I395"/>
  <c r="K395" s="1"/>
  <c r="J399"/>
  <c r="I399"/>
  <c r="I396"/>
  <c r="J403"/>
  <c r="I403"/>
  <c r="J408"/>
  <c r="I408"/>
  <c r="J415"/>
  <c r="I415"/>
  <c r="J417"/>
  <c r="I417"/>
  <c r="J423"/>
  <c r="I423"/>
  <c r="J453"/>
  <c r="I453"/>
  <c r="J452"/>
  <c r="I452"/>
  <c r="J479"/>
  <c r="I479"/>
  <c r="J489"/>
  <c r="I489"/>
  <c r="J549"/>
  <c r="I549"/>
  <c r="J397"/>
  <c r="I397"/>
  <c r="J398"/>
  <c r="I398"/>
  <c r="J400"/>
  <c r="I400"/>
  <c r="J401"/>
  <c r="I401"/>
  <c r="J402"/>
  <c r="I402"/>
  <c r="J404"/>
  <c r="I404"/>
  <c r="J405"/>
  <c r="I405"/>
  <c r="J406"/>
  <c r="I406"/>
  <c r="J407"/>
  <c r="I407"/>
  <c r="J409"/>
  <c r="I409"/>
  <c r="J410"/>
  <c r="I410"/>
  <c r="J411"/>
  <c r="I411"/>
  <c r="J412"/>
  <c r="I412"/>
  <c r="J413"/>
  <c r="I413"/>
  <c r="J414"/>
  <c r="I414"/>
  <c r="J416"/>
  <c r="I416"/>
  <c r="J418"/>
  <c r="I418"/>
  <c r="J419"/>
  <c r="I419"/>
  <c r="J420"/>
  <c r="I420"/>
  <c r="J421"/>
  <c r="I421"/>
  <c r="J422"/>
  <c r="I422"/>
  <c r="J424"/>
  <c r="I424"/>
  <c r="J425"/>
  <c r="I425"/>
  <c r="J426"/>
  <c r="I426"/>
  <c r="J427"/>
  <c r="I427"/>
  <c r="J428"/>
  <c r="I428"/>
  <c r="J429"/>
  <c r="I429"/>
  <c r="J430"/>
  <c r="I430"/>
  <c r="J431"/>
  <c r="I431"/>
  <c r="J432"/>
  <c r="I432"/>
  <c r="J433"/>
  <c r="I433"/>
  <c r="J434"/>
  <c r="I434"/>
  <c r="J435"/>
  <c r="I435"/>
  <c r="J436"/>
  <c r="I436"/>
  <c r="J437"/>
  <c r="I437"/>
  <c r="J438"/>
  <c r="I438"/>
  <c r="J439"/>
  <c r="I439"/>
  <c r="J440"/>
  <c r="I440"/>
  <c r="J441"/>
  <c r="I441"/>
  <c r="J442"/>
  <c r="I442"/>
  <c r="J443"/>
  <c r="I443"/>
  <c r="J444"/>
  <c r="I444"/>
  <c r="J445"/>
  <c r="I445"/>
  <c r="J448"/>
  <c r="I448"/>
  <c r="J446"/>
  <c r="I446"/>
  <c r="J447"/>
  <c r="I447"/>
  <c r="J449"/>
  <c r="I449"/>
  <c r="J450"/>
  <c r="I450"/>
  <c r="J451"/>
  <c r="I451"/>
  <c r="J454"/>
  <c r="I454"/>
  <c r="J455"/>
  <c r="I455"/>
  <c r="J456"/>
  <c r="I456"/>
  <c r="J457"/>
  <c r="I457"/>
  <c r="J458"/>
  <c r="I458"/>
  <c r="J459"/>
  <c r="I459"/>
  <c r="J460"/>
  <c r="I460"/>
  <c r="J461"/>
  <c r="I461"/>
  <c r="J462"/>
  <c r="I462"/>
  <c r="J463"/>
  <c r="I463"/>
  <c r="J464"/>
  <c r="I464"/>
  <c r="J465"/>
  <c r="I465"/>
  <c r="J468"/>
  <c r="I468"/>
  <c r="J466"/>
  <c r="I466"/>
  <c r="J467"/>
  <c r="I467"/>
  <c r="J469"/>
  <c r="I469"/>
  <c r="J470"/>
  <c r="I470"/>
  <c r="J471"/>
  <c r="I471"/>
  <c r="J472"/>
  <c r="I472"/>
  <c r="J473"/>
  <c r="I473"/>
  <c r="J474"/>
  <c r="I474"/>
  <c r="J475"/>
  <c r="I475"/>
  <c r="J476"/>
  <c r="I476"/>
  <c r="J477"/>
  <c r="I477"/>
  <c r="J478"/>
  <c r="I478"/>
  <c r="J480"/>
  <c r="I480"/>
  <c r="J483"/>
  <c r="I483"/>
  <c r="J484"/>
  <c r="I484"/>
  <c r="J485"/>
  <c r="I485"/>
  <c r="J486"/>
  <c r="I486"/>
  <c r="J487"/>
  <c r="I487"/>
  <c r="J488"/>
  <c r="I488"/>
  <c r="J490"/>
  <c r="I490"/>
  <c r="J491"/>
  <c r="I491"/>
  <c r="J492"/>
  <c r="I492"/>
  <c r="J493"/>
  <c r="I493"/>
  <c r="J481"/>
  <c r="I481"/>
  <c r="J482"/>
  <c r="I482"/>
  <c r="I507"/>
  <c r="J507"/>
  <c r="I508"/>
  <c r="J508"/>
  <c r="I569"/>
  <c r="J548"/>
  <c r="I548"/>
  <c r="J547"/>
  <c r="I547"/>
  <c r="J546"/>
  <c r="I546"/>
  <c r="J545"/>
  <c r="I545"/>
  <c r="J544"/>
  <c r="I544"/>
  <c r="J543"/>
  <c r="I543"/>
  <c r="J542"/>
  <c r="I542"/>
  <c r="J541"/>
  <c r="I541"/>
  <c r="J540"/>
  <c r="I540"/>
  <c r="J539"/>
  <c r="I539"/>
  <c r="J538"/>
  <c r="I538"/>
  <c r="J537"/>
  <c r="I537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5"/>
  <c r="I525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9"/>
  <c r="I509"/>
  <c r="J506"/>
  <c r="I506"/>
  <c r="J505"/>
  <c r="I505"/>
  <c r="J504"/>
  <c r="I504"/>
  <c r="J503"/>
  <c r="I503"/>
  <c r="J502"/>
  <c r="I502"/>
  <c r="J501"/>
  <c r="I501"/>
  <c r="J500"/>
  <c r="I500"/>
  <c r="J498"/>
  <c r="I498"/>
  <c r="J499"/>
  <c r="I499"/>
  <c r="J497"/>
  <c r="I497"/>
  <c r="J496"/>
  <c r="I496"/>
  <c r="J495"/>
  <c r="I495"/>
  <c r="J494"/>
  <c r="I494"/>
  <c r="K550" l="1"/>
  <c r="K568"/>
  <c r="K389"/>
  <c r="K386"/>
  <c r="K387"/>
  <c r="K388"/>
  <c r="K549"/>
  <c r="K479"/>
  <c r="K453"/>
  <c r="K417"/>
  <c r="K408"/>
  <c r="K394"/>
  <c r="K393"/>
  <c r="K399"/>
  <c r="K396"/>
  <c r="K489"/>
  <c r="K452"/>
  <c r="K415"/>
  <c r="K490"/>
  <c r="K487"/>
  <c r="K472"/>
  <c r="K467"/>
  <c r="K464"/>
  <c r="K462"/>
  <c r="K460"/>
  <c r="K458"/>
  <c r="K456"/>
  <c r="K454"/>
  <c r="K448"/>
  <c r="K424"/>
  <c r="K413"/>
  <c r="K412"/>
  <c r="K407"/>
  <c r="K476"/>
  <c r="K474"/>
  <c r="K470"/>
  <c r="K450"/>
  <c r="K447"/>
  <c r="K444"/>
  <c r="K440"/>
  <c r="K436"/>
  <c r="K434"/>
  <c r="K432"/>
  <c r="K430"/>
  <c r="K426"/>
  <c r="K421"/>
  <c r="K419"/>
  <c r="K416"/>
  <c r="K410"/>
  <c r="K402"/>
  <c r="K400"/>
  <c r="K403"/>
  <c r="K423"/>
  <c r="K493"/>
  <c r="K488"/>
  <c r="K484"/>
  <c r="K480"/>
  <c r="K477"/>
  <c r="K473"/>
  <c r="K469"/>
  <c r="K466"/>
  <c r="K465"/>
  <c r="K463"/>
  <c r="K461"/>
  <c r="K459"/>
  <c r="K457"/>
  <c r="K455"/>
  <c r="K451"/>
  <c r="K449"/>
  <c r="K446"/>
  <c r="K445"/>
  <c r="K443"/>
  <c r="K441"/>
  <c r="K439"/>
  <c r="K437"/>
  <c r="K433"/>
  <c r="K431"/>
  <c r="K429"/>
  <c r="K427"/>
  <c r="K425"/>
  <c r="K422"/>
  <c r="K420"/>
  <c r="K418"/>
  <c r="K414"/>
  <c r="K411"/>
  <c r="K409"/>
  <c r="K406"/>
  <c r="K404"/>
  <c r="K401"/>
  <c r="K397"/>
  <c r="K398"/>
  <c r="K405"/>
  <c r="K428"/>
  <c r="K435"/>
  <c r="K438"/>
  <c r="K442"/>
  <c r="K468"/>
  <c r="K471"/>
  <c r="K475"/>
  <c r="K478"/>
  <c r="K483"/>
  <c r="K485"/>
  <c r="K486"/>
  <c r="K491"/>
  <c r="K492"/>
  <c r="K481"/>
  <c r="K482"/>
  <c r="K507"/>
  <c r="K510"/>
  <c r="K508"/>
  <c r="K496"/>
  <c r="K500"/>
  <c r="K504"/>
  <c r="K506"/>
  <c r="K512"/>
  <c r="K513"/>
  <c r="K515"/>
  <c r="K517"/>
  <c r="K519"/>
  <c r="K521"/>
  <c r="K523"/>
  <c r="K526"/>
  <c r="K528"/>
  <c r="K530"/>
  <c r="K532"/>
  <c r="K534"/>
  <c r="K537"/>
  <c r="K539"/>
  <c r="K541"/>
  <c r="K543"/>
  <c r="K545"/>
  <c r="K547"/>
  <c r="K499"/>
  <c r="K502"/>
  <c r="K497"/>
  <c r="K498"/>
  <c r="K501"/>
  <c r="K503"/>
  <c r="K505"/>
  <c r="K509"/>
  <c r="K511"/>
  <c r="K514"/>
  <c r="K516"/>
  <c r="K518"/>
  <c r="K520"/>
  <c r="K522"/>
  <c r="K524"/>
  <c r="K525"/>
  <c r="K527"/>
  <c r="K529"/>
  <c r="K531"/>
  <c r="K569"/>
  <c r="K533"/>
  <c r="K535"/>
  <c r="K536"/>
  <c r="K538"/>
  <c r="K540"/>
  <c r="K542"/>
  <c r="K544"/>
  <c r="K546"/>
  <c r="K548"/>
  <c r="K494"/>
  <c r="K495"/>
  <c r="K570" l="1"/>
</calcChain>
</file>

<file path=xl/sharedStrings.xml><?xml version="1.0" encoding="utf-8"?>
<sst xmlns="http://schemas.openxmlformats.org/spreadsheetml/2006/main" count="1136" uniqueCount="202">
  <si>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</si>
  <si>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</si>
  <si>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</si>
  <si>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</si>
  <si>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</si>
  <si>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</si>
  <si>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</si>
  <si>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</si>
  <si>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</si>
  <si>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</si>
  <si>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</si>
  <si>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</si>
  <si>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</si>
  <si>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</si>
  <si>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</si>
  <si>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</si>
  <si>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</si>
  <si>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</si>
  <si>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</si>
  <si>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</si>
  <si>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</si>
  <si>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</si>
  <si>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</si>
  <si>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</si>
  <si>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</si>
  <si>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</si>
  <si>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</si>
  <si>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</si>
  <si>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</si>
  <si>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</si>
  <si>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</si>
  <si>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</si>
  <si>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</si>
  <si>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</si>
  <si>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</si>
  <si>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</si>
  <si>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</si>
  <si>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</si>
  <si>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</si>
  <si>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</si>
  <si>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</si>
  <si>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</si>
  <si>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</si>
  <si>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</si>
  <si>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</si>
  <si>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</si>
  <si>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</si>
  <si>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</si>
  <si>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</si>
  <si>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</si>
  <si>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</si>
  <si>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</si>
  <si>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</si>
  <si>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</si>
  <si>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</si>
  <si>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</si>
  <si>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</si>
  <si>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</si>
  <si>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</si>
  <si>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</si>
  <si>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</si>
  <si>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</si>
  <si>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</si>
  <si>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</si>
  <si>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</si>
  <si>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</si>
  <si>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</si>
  <si>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</si>
  <si>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</si>
  <si>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</si>
  <si>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</si>
  <si>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</si>
  <si>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</si>
  <si>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</si>
  <si>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</si>
  <si>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</si>
  <si>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</si>
  <si>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</si>
  <si>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</si>
  <si>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</si>
  <si>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</si>
  <si>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</si>
  <si>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</si>
  <si>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</si>
  <si>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</si>
  <si>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</si>
  <si>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</si>
  <si>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</si>
  <si>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</si>
  <si>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</si>
  <si>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</si>
  <si>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</si>
  <si>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</si>
  <si>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</si>
  <si>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</si>
  <si>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</si>
  <si>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</si>
  <si>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</si>
  <si>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</si>
  <si>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</si>
  <si>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</si>
  <si>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</si>
  <si>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</si>
  <si>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</si>
  <si>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</si>
  <si>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</si>
  <si>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</si>
  <si>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</si>
  <si>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</si>
  <si>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</si>
  <si>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</si>
  <si>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</si>
  <si>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</si>
  <si>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</si>
  <si>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</si>
  <si>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</si>
  <si>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HEXAWARE</t>
  </si>
  <si>
    <t>NBCC</t>
  </si>
  <si>
    <t>CESC</t>
  </si>
  <si>
    <t>UJJIVAN</t>
  </si>
  <si>
    <t>ADANIENT</t>
  </si>
  <si>
    <t>TATAMOTOR</t>
  </si>
  <si>
    <t>TORNTPOWER</t>
  </si>
  <si>
    <t>APOLLOTYRE</t>
  </si>
  <si>
    <t>FORTIS</t>
  </si>
  <si>
    <t>DISHTV</t>
  </si>
  <si>
    <t>DALMIABHARAT</t>
  </si>
  <si>
    <t>HEROMOTO</t>
  </si>
  <si>
    <t>FUTURE PLATINUM</t>
  </si>
  <si>
    <t>UPL</t>
  </si>
  <si>
    <t>LOT SIZE</t>
  </si>
  <si>
    <t>MFSL</t>
  </si>
  <si>
    <t>SUNPHARMA</t>
  </si>
  <si>
    <t>RECLTD</t>
  </si>
  <si>
    <t>EQUITAS</t>
  </si>
  <si>
    <t>INFIBEAM</t>
  </si>
  <si>
    <t>HCC</t>
  </si>
  <si>
    <t>BHARATFIN</t>
  </si>
  <si>
    <t>SUNTV</t>
  </si>
  <si>
    <t>UNIONBANK</t>
  </si>
  <si>
    <t>IDBI</t>
  </si>
  <si>
    <t>NCC</t>
  </si>
  <si>
    <t>REPCOHOME</t>
  </si>
  <si>
    <t>INFY</t>
  </si>
  <si>
    <t>CADILAHEALTH</t>
  </si>
  <si>
    <t>NESTLE</t>
  </si>
  <si>
    <t>CANBNK</t>
  </si>
  <si>
    <t>CIPLA</t>
  </si>
  <si>
    <t>TATAMOTORDVR</t>
  </si>
  <si>
    <t>KOTAKBANK</t>
  </si>
  <si>
    <t>DLF</t>
  </si>
  <si>
    <t>SBI</t>
  </si>
  <si>
    <t>HAVELL</t>
  </si>
  <si>
    <t>MUTHHOT</t>
  </si>
  <si>
    <t>GODREJCP</t>
  </si>
  <si>
    <t>NATIONALAL</t>
  </si>
  <si>
    <t>PETRONET</t>
  </si>
  <si>
    <t>YESBANK</t>
  </si>
  <si>
    <t>AMARAJABAT</t>
  </si>
  <si>
    <t>MARICO</t>
  </si>
  <si>
    <t>OIL</t>
  </si>
  <si>
    <t>STAR</t>
  </si>
  <si>
    <t>AJANTPHARMA</t>
  </si>
  <si>
    <t>MANAPPURAM</t>
  </si>
  <si>
    <t>RCOM</t>
  </si>
  <si>
    <t>KTKBANK</t>
  </si>
  <si>
    <t>VGUARD</t>
  </si>
  <si>
    <t>BAJAJFINSERV</t>
  </si>
  <si>
    <t>CGPOWER</t>
  </si>
  <si>
    <t>SIEMENS.</t>
  </si>
  <si>
    <t>SYNDICATE</t>
  </si>
  <si>
    <t>INDIANBANK</t>
  </si>
  <si>
    <t>SAIL</t>
  </si>
  <si>
    <t>LUPIN</t>
  </si>
  <si>
    <t>PEL</t>
  </si>
  <si>
    <t>TATAMOTORS</t>
  </si>
  <si>
    <t>PFC</t>
  </si>
  <si>
    <t>SREINFRA</t>
  </si>
  <si>
    <t>DIVISLAB</t>
  </si>
  <si>
    <t>HINDZINC</t>
  </si>
  <si>
    <t>IGL</t>
  </si>
  <si>
    <t>DABUR</t>
  </si>
  <si>
    <t>KSCL</t>
  </si>
  <si>
    <t>CEAT</t>
  </si>
  <si>
    <t>IBULHSGFI</t>
  </si>
  <si>
    <t>WOCKPHARMA</t>
  </si>
  <si>
    <t>AUROPHAMRMA</t>
  </si>
  <si>
    <t>PVR</t>
  </si>
  <si>
    <t>AUROPHARMA</t>
  </si>
  <si>
    <t>UBL</t>
  </si>
  <si>
    <t>SRT</t>
  </si>
  <si>
    <t>TATACOMMUNICATIO</t>
  </si>
  <si>
    <t>MGL</t>
  </si>
  <si>
    <t>PIDILITE</t>
  </si>
  <si>
    <t>JINDALSTEEL</t>
  </si>
  <si>
    <t>DCBBANK</t>
  </si>
  <si>
    <t>AXISBANK</t>
  </si>
  <si>
    <t>SRFE</t>
  </si>
  <si>
    <t>TATAMOTORSE</t>
  </si>
  <si>
    <t>IRB</t>
  </si>
  <si>
    <t>RELINFRA</t>
  </si>
  <si>
    <t>IBULHSGFIN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</si>
</sst>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4" fillId="3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1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8" customWidth="1"/>
    <col min="3" max="3" width="8.85546875" customWidth="1"/>
    <col min="4" max="4" width="8.85546875" style="23" customWidth="1"/>
    <col min="5" max="5" width="7.28515625" customWidth="1"/>
    <col min="6" max="6" width="11.7109375" customWidth="1"/>
    <col min="7" max="7" width="11.140625" customWidth="1"/>
    <col min="8" max="8" width="9.7109375" customWidth="1"/>
    <col min="9" max="9" width="11" customWidth="1"/>
    <col min="10" max="10" width="12.140625" customWidth="1"/>
    <col min="11" max="11" width="15" bestFit="1" customWidth="1"/>
  </cols>
  <sheetData>
    <row r="1" spans="1:11" ht="26.25">
      <c r="A1" s="1"/>
      <c r="B1" s="15"/>
      <c r="C1" s="2"/>
      <c r="D1" s="19"/>
      <c r="E1" s="2"/>
      <c r="F1" s="2"/>
      <c r="G1" s="2"/>
      <c r="H1" s="2"/>
      <c r="I1" s="2"/>
      <c r="J1" s="2"/>
      <c r="K1" s="3"/>
    </row>
    <row r="2" spans="1:11">
      <c r="A2" s="4"/>
      <c r="B2" s="16"/>
      <c r="C2" s="5"/>
      <c r="D2" s="20"/>
      <c r="E2" s="33" t="s">
        <v>128</v>
      </c>
      <c r="F2" s="34"/>
      <c r="G2" s="34"/>
      <c r="H2" s="34"/>
      <c r="I2" s="5"/>
      <c r="J2" s="5"/>
      <c r="K2" s="6"/>
    </row>
    <row r="3" spans="1:11">
      <c r="A3" s="4"/>
      <c r="B3" s="16"/>
      <c r="C3" s="5"/>
      <c r="D3" s="20"/>
      <c r="E3" s="34"/>
      <c r="F3" s="34"/>
      <c r="G3" s="34"/>
      <c r="H3" s="34"/>
      <c r="I3" s="5"/>
      <c r="J3" s="5"/>
      <c r="K3" s="6"/>
    </row>
    <row r="4" spans="1:11">
      <c r="A4" s="7"/>
      <c r="B4" s="17"/>
      <c r="C4" s="8"/>
      <c r="D4" s="21"/>
      <c r="E4" s="8"/>
      <c r="F4" s="8"/>
      <c r="G4" s="8"/>
      <c r="H4" s="8"/>
      <c r="I4" s="8"/>
      <c r="J4" s="8"/>
      <c r="K4" s="9"/>
    </row>
    <row r="5" spans="1:11" ht="15.75" customHeight="1">
      <c r="A5" s="35" t="s">
        <v>0</v>
      </c>
      <c r="B5" s="25" t="s">
        <v>1</v>
      </c>
      <c r="C5" s="25" t="s">
        <v>130</v>
      </c>
      <c r="D5" s="37" t="s">
        <v>2</v>
      </c>
      <c r="E5" s="25" t="s">
        <v>3</v>
      </c>
      <c r="F5" s="26" t="s">
        <v>4</v>
      </c>
      <c r="G5" s="26" t="s">
        <v>5</v>
      </c>
      <c r="H5" s="26" t="s">
        <v>6</v>
      </c>
      <c r="I5" s="25" t="s">
        <v>7</v>
      </c>
      <c r="J5" s="25"/>
      <c r="K5" s="26" t="s">
        <v>8</v>
      </c>
    </row>
    <row r="6" spans="1:11" ht="15.75" customHeight="1">
      <c r="A6" s="35"/>
      <c r="B6" s="36"/>
      <c r="C6" s="25"/>
      <c r="D6" s="38"/>
      <c r="E6" s="25"/>
      <c r="F6" s="26"/>
      <c r="G6" s="26"/>
      <c r="H6" s="26"/>
      <c r="I6" s="25"/>
      <c r="J6" s="25"/>
      <c r="K6" s="26"/>
    </row>
    <row r="7" spans="1:11" ht="15.75">
      <c r="A7" s="35"/>
      <c r="B7" s="36"/>
      <c r="C7" s="25"/>
      <c r="D7" s="39"/>
      <c r="E7" s="25"/>
      <c r="F7" s="26"/>
      <c r="G7" s="26"/>
      <c r="H7" s="26"/>
      <c r="I7" s="10" t="s">
        <v>5</v>
      </c>
      <c r="J7" s="10" t="s">
        <v>6</v>
      </c>
      <c r="K7" s="26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ht="15.75">
      <c r="A9" s="11">
        <v>43658</v>
      </c>
      <c r="B9" s="12" t="s">
        <v>131</v>
      </c>
      <c r="C9" s="12">
        <v>1200</v>
      </c>
      <c r="D9" s="12">
        <v>2</v>
      </c>
      <c r="E9" s="12" t="s">
        <v>10</v>
      </c>
      <c r="F9" s="13">
        <v>433.8</v>
      </c>
      <c r="G9" s="13">
        <v>438</v>
      </c>
      <c r="H9" s="13">
        <v>442.4</v>
      </c>
      <c r="I9" s="24">
        <f t="shared" ref="I9" si="0">(IF(E9="SELL",F9-G9,IF(E9="BUY",G9-F9)))*C9*D9</f>
        <v>10079.999999999973</v>
      </c>
      <c r="J9" s="24">
        <f>(IF(E9="SELL",IF(H9="",0,G9-H9),IF(E9="BUY",IF(H9="",0,H9-G9))))*C9*D9</f>
        <v>10559.999999999945</v>
      </c>
      <c r="K9" s="24">
        <f t="shared" ref="K9" si="1">SUM(I9,J9)</f>
        <v>20639.99999999992</v>
      </c>
    </row>
    <row r="10" spans="1:11" ht="15.75">
      <c r="A10" s="11">
        <v>43657</v>
      </c>
      <c r="B10" s="12" t="s">
        <v>122</v>
      </c>
      <c r="C10" s="12">
        <v>3000</v>
      </c>
      <c r="D10" s="12">
        <v>2</v>
      </c>
      <c r="E10" s="12" t="s">
        <v>10</v>
      </c>
      <c r="F10" s="13">
        <v>302</v>
      </c>
      <c r="G10" s="13">
        <v>303.8</v>
      </c>
      <c r="H10" s="13">
        <v>306.2</v>
      </c>
      <c r="I10" s="24">
        <f t="shared" ref="I10" si="2">(IF(E10="SELL",F10-G10,IF(E10="BUY",G10-F10)))*C10*D10</f>
        <v>10800.000000000069</v>
      </c>
      <c r="J10" s="24">
        <f>(IF(E10="SELL",IF(H10="",0,G10-H10),IF(E10="BUY",IF(H10="",0,H10-G10))))*C10*D10</f>
        <v>14399.999999999864</v>
      </c>
      <c r="K10" s="24">
        <f t="shared" ref="K10" si="3">SUM(I10,J10)</f>
        <v>25199.999999999935</v>
      </c>
    </row>
    <row r="11" spans="1:11" ht="15.75">
      <c r="A11" s="11">
        <v>43651</v>
      </c>
      <c r="B11" s="12" t="s">
        <v>133</v>
      </c>
      <c r="C11" s="12">
        <v>6000</v>
      </c>
      <c r="D11" s="12">
        <v>2</v>
      </c>
      <c r="E11" s="12" t="s">
        <v>10</v>
      </c>
      <c r="F11" s="13">
        <v>168.5</v>
      </c>
      <c r="G11" s="13">
        <v>169.3</v>
      </c>
      <c r="H11" s="13">
        <v>170.1</v>
      </c>
      <c r="I11" s="24">
        <f t="shared" ref="I11" si="4">(IF(E11="SELL",F11-G11,IF(E11="BUY",G11-F11)))*C11*D11</f>
        <v>9600.0000000001364</v>
      </c>
      <c r="J11" s="24">
        <v>0</v>
      </c>
      <c r="K11" s="24">
        <f t="shared" ref="K11" si="5">SUM(I11,J11)</f>
        <v>9600.0000000001364</v>
      </c>
    </row>
    <row r="12" spans="1:11" ht="15.75">
      <c r="A12" s="11">
        <v>43650</v>
      </c>
      <c r="B12" s="12" t="s">
        <v>201</v>
      </c>
      <c r="C12" s="12">
        <v>800</v>
      </c>
      <c r="D12" s="12">
        <v>2</v>
      </c>
      <c r="E12" s="12" t="s">
        <v>10</v>
      </c>
      <c r="F12" s="13">
        <v>721.2</v>
      </c>
      <c r="G12" s="13">
        <v>726.2</v>
      </c>
      <c r="H12" s="13">
        <v>732.6</v>
      </c>
      <c r="I12" s="24">
        <f t="shared" ref="I12" si="6">(IF(E12="SELL",F12-G12,IF(E12="BUY",G12-F12)))*C12*D12</f>
        <v>8000</v>
      </c>
      <c r="J12" s="24">
        <v>0</v>
      </c>
      <c r="K12" s="24">
        <f t="shared" ref="K12" si="7">SUM(I12,J12)</f>
        <v>8000</v>
      </c>
    </row>
    <row r="13" spans="1:11" ht="15.75">
      <c r="A13" s="11">
        <v>43649</v>
      </c>
      <c r="B13" s="12" t="s">
        <v>72</v>
      </c>
      <c r="C13" s="12">
        <v>1400</v>
      </c>
      <c r="D13" s="12">
        <v>2</v>
      </c>
      <c r="E13" s="12" t="s">
        <v>10</v>
      </c>
      <c r="F13" s="13">
        <v>773</v>
      </c>
      <c r="G13" s="13">
        <v>776.2</v>
      </c>
      <c r="H13" s="13">
        <v>780.5</v>
      </c>
      <c r="I13" s="24">
        <f t="shared" ref="I13" si="8">(IF(E13="SELL",F13-G13,IF(E13="BUY",G13-F13)))*C13*D13</f>
        <v>8960.0000000001273</v>
      </c>
      <c r="J13" s="24">
        <f>(IF(E13="SELL",IF(H13="",0,G13-H13),IF(E13="BUY",IF(H13="",0,H13-G13))))*C13*D13</f>
        <v>12039.999999999873</v>
      </c>
      <c r="K13" s="24">
        <f t="shared" ref="K13" si="9">SUM(I13,J13)</f>
        <v>21000</v>
      </c>
    </row>
    <row r="14" spans="1:11" ht="15.75">
      <c r="A14" s="11">
        <v>43648</v>
      </c>
      <c r="B14" s="12" t="s">
        <v>200</v>
      </c>
      <c r="C14" s="12">
        <v>4000</v>
      </c>
      <c r="D14" s="12">
        <v>2</v>
      </c>
      <c r="E14" s="12" t="s">
        <v>10</v>
      </c>
      <c r="F14" s="13">
        <v>53.6</v>
      </c>
      <c r="G14" s="13">
        <v>54.6</v>
      </c>
      <c r="H14" s="13">
        <v>55.8</v>
      </c>
      <c r="I14" s="24">
        <f t="shared" ref="I14" si="10">(IF(E14="SELL",F14-G14,IF(E14="BUY",G14-F14)))*C14*D14</f>
        <v>8000</v>
      </c>
      <c r="J14" s="24">
        <f>(IF(E14="SELL",IF(H14="",0,G14-H14),IF(E14="BUY",IF(H14="",0,H14-G14))))*C14*D14</f>
        <v>9599.9999999999654</v>
      </c>
      <c r="K14" s="24">
        <f t="shared" ref="K14" si="11">SUM(I14,J14)</f>
        <v>17599.999999999964</v>
      </c>
    </row>
    <row r="15" spans="1:11" ht="15.75">
      <c r="A15" s="11">
        <v>43647</v>
      </c>
      <c r="B15" s="12" t="s">
        <v>52</v>
      </c>
      <c r="C15" s="12">
        <v>1300</v>
      </c>
      <c r="D15" s="12">
        <v>2</v>
      </c>
      <c r="E15" s="12" t="s">
        <v>16</v>
      </c>
      <c r="F15" s="13">
        <v>332</v>
      </c>
      <c r="G15" s="13">
        <v>328.3</v>
      </c>
      <c r="H15" s="13">
        <v>323.3</v>
      </c>
      <c r="I15" s="24">
        <f t="shared" ref="I15" si="12">(IF(E15="SELL",F15-G15,IF(E15="BUY",G15-F15)))*C15*D15</f>
        <v>9619.9999999999709</v>
      </c>
      <c r="J15" s="24">
        <v>0</v>
      </c>
      <c r="K15" s="24">
        <f t="shared" ref="K15" si="13">SUM(I15,J15)</f>
        <v>9619.9999999999709</v>
      </c>
    </row>
    <row r="16" spans="1:11" ht="15.75">
      <c r="A16" s="11">
        <v>43644</v>
      </c>
      <c r="B16" s="12" t="s">
        <v>75</v>
      </c>
      <c r="C16" s="12">
        <v>1500</v>
      </c>
      <c r="D16" s="12">
        <v>2</v>
      </c>
      <c r="E16" s="12" t="s">
        <v>10</v>
      </c>
      <c r="F16" s="13">
        <v>383</v>
      </c>
      <c r="G16" s="13">
        <v>386.2</v>
      </c>
      <c r="H16" s="13">
        <v>390</v>
      </c>
      <c r="I16" s="24">
        <f t="shared" ref="I16" si="14">(IF(E16="SELL",F16-G16,IF(E16="BUY",G16-F16)))*C16*D16</f>
        <v>9599.9999999999654</v>
      </c>
      <c r="J16" s="24">
        <v>0</v>
      </c>
      <c r="K16" s="24">
        <f t="shared" ref="K16" si="15">SUM(I16,J16)</f>
        <v>9599.9999999999654</v>
      </c>
    </row>
    <row r="17" spans="1:11" ht="15.75">
      <c r="A17" s="11">
        <v>43642</v>
      </c>
      <c r="B17" s="12" t="s">
        <v>161</v>
      </c>
      <c r="C17" s="12">
        <v>1100</v>
      </c>
      <c r="D17" s="12">
        <v>2</v>
      </c>
      <c r="E17" s="12" t="s">
        <v>10</v>
      </c>
      <c r="F17" s="13">
        <v>420.8</v>
      </c>
      <c r="G17" s="13">
        <v>415.1</v>
      </c>
      <c r="H17" s="13">
        <v>0</v>
      </c>
      <c r="I17" s="24">
        <f t="shared" ref="I17" si="16">(IF(E17="SELL",F17-G17,IF(E17="BUY",G17-F17)))*C17*D17</f>
        <v>-12539.999999999975</v>
      </c>
      <c r="J17" s="24">
        <v>0</v>
      </c>
      <c r="K17" s="24">
        <f t="shared" ref="K17" si="17">SUM(I17,J17)</f>
        <v>-12539.999999999975</v>
      </c>
    </row>
    <row r="18" spans="1:11" ht="15.75">
      <c r="A18" s="11">
        <v>43641</v>
      </c>
      <c r="B18" s="12" t="s">
        <v>122</v>
      </c>
      <c r="C18" s="12">
        <v>3000</v>
      </c>
      <c r="D18" s="12">
        <v>2</v>
      </c>
      <c r="E18" s="12" t="s">
        <v>10</v>
      </c>
      <c r="F18" s="13">
        <v>259.5</v>
      </c>
      <c r="G18" s="13">
        <v>261</v>
      </c>
      <c r="H18" s="13">
        <v>262.8</v>
      </c>
      <c r="I18" s="24">
        <f t="shared" ref="I18" si="18">(IF(E18="SELL",F18-G18,IF(E18="BUY",G18-F18)))*C18*D18</f>
        <v>9000</v>
      </c>
      <c r="J18" s="24">
        <f>(IF(E18="SELL",IF(H18="",0,G18-H18),IF(E18="BUY",IF(H18="",0,H18-G18))))*C18*D18</f>
        <v>10800.000000000069</v>
      </c>
      <c r="K18" s="24">
        <f t="shared" ref="K18" si="19">SUM(I18,J18)</f>
        <v>19800.000000000069</v>
      </c>
    </row>
    <row r="19" spans="1:11" ht="15.75">
      <c r="A19" s="11">
        <v>43640</v>
      </c>
      <c r="B19" s="12" t="s">
        <v>67</v>
      </c>
      <c r="C19" s="12">
        <v>6000</v>
      </c>
      <c r="D19" s="12">
        <v>2</v>
      </c>
      <c r="E19" s="12" t="s">
        <v>10</v>
      </c>
      <c r="F19" s="13">
        <v>55</v>
      </c>
      <c r="G19" s="13">
        <v>55.8</v>
      </c>
      <c r="H19" s="13">
        <v>56.65</v>
      </c>
      <c r="I19" s="24">
        <f t="shared" ref="I19" si="20">(IF(E19="SELL",F19-G19,IF(E19="BUY",G19-F19)))*C19*D19</f>
        <v>9599.9999999999654</v>
      </c>
      <c r="J19" s="24">
        <v>0</v>
      </c>
      <c r="K19" s="24">
        <f t="shared" ref="K19" si="21">SUM(I19,J19)</f>
        <v>9599.9999999999654</v>
      </c>
    </row>
    <row r="20" spans="1:11" ht="15.75">
      <c r="A20" s="11">
        <v>43640</v>
      </c>
      <c r="B20" s="12" t="s">
        <v>199</v>
      </c>
      <c r="C20" s="12">
        <v>3200</v>
      </c>
      <c r="D20" s="12">
        <v>2</v>
      </c>
      <c r="E20" s="12" t="s">
        <v>10</v>
      </c>
      <c r="F20" s="13">
        <v>99.8</v>
      </c>
      <c r="G20" s="13">
        <v>101</v>
      </c>
      <c r="H20" s="13">
        <v>58</v>
      </c>
      <c r="I20" s="24">
        <f t="shared" ref="I20" si="22">(IF(E20="SELL",F20-G20,IF(E20="BUY",G20-F20)))*C20*D20</f>
        <v>7680.0000000000182</v>
      </c>
      <c r="J20" s="24">
        <v>0</v>
      </c>
      <c r="K20" s="24">
        <f t="shared" ref="K20" si="23">SUM(I20,J20)</f>
        <v>7680.0000000000182</v>
      </c>
    </row>
    <row r="21" spans="1:11" ht="15.75">
      <c r="A21" s="11">
        <v>43637</v>
      </c>
      <c r="B21" s="12" t="s">
        <v>72</v>
      </c>
      <c r="C21" s="12">
        <v>1400</v>
      </c>
      <c r="D21" s="12">
        <v>2</v>
      </c>
      <c r="E21" s="12" t="s">
        <v>10</v>
      </c>
      <c r="F21" s="13">
        <v>738.2</v>
      </c>
      <c r="G21" s="13">
        <v>733.8</v>
      </c>
      <c r="H21" s="13">
        <v>58</v>
      </c>
      <c r="I21" s="24">
        <f t="shared" ref="I21:I26" si="24">(IF(E21="SELL",F21-G21,IF(E21="BUY",G21-F21)))*C21*D21</f>
        <v>-12320.000000000255</v>
      </c>
      <c r="J21" s="24">
        <v>0</v>
      </c>
      <c r="K21" s="24">
        <f t="shared" ref="K21" si="25">SUM(I21,J21)</f>
        <v>-12320.000000000255</v>
      </c>
    </row>
    <row r="22" spans="1:11" ht="15.75">
      <c r="A22" s="11">
        <v>43635</v>
      </c>
      <c r="B22" s="12" t="s">
        <v>69</v>
      </c>
      <c r="C22" s="12">
        <v>2000</v>
      </c>
      <c r="D22" s="12">
        <v>2</v>
      </c>
      <c r="E22" s="12" t="s">
        <v>16</v>
      </c>
      <c r="F22" s="13">
        <v>62.55</v>
      </c>
      <c r="G22" s="13">
        <v>60</v>
      </c>
      <c r="H22" s="13">
        <v>58</v>
      </c>
      <c r="I22" s="24">
        <f t="shared" si="24"/>
        <v>10199.999999999989</v>
      </c>
      <c r="J22" s="24">
        <f>(IF(E22="SELL",IF(H22="",0,G22-H22),IF(E22="BUY",IF(H22="",0,H22-G22))))*C22*D22</f>
        <v>8000</v>
      </c>
      <c r="K22" s="24">
        <f t="shared" ref="K22" si="26">SUM(I22,J22)</f>
        <v>18199.999999999989</v>
      </c>
    </row>
    <row r="23" spans="1:11" ht="15.75">
      <c r="A23" s="11">
        <v>43635</v>
      </c>
      <c r="B23" s="12" t="s">
        <v>199</v>
      </c>
      <c r="C23" s="12">
        <v>3200</v>
      </c>
      <c r="D23" s="12">
        <v>2</v>
      </c>
      <c r="E23" s="12" t="s">
        <v>16</v>
      </c>
      <c r="F23" s="13">
        <v>90.55</v>
      </c>
      <c r="G23" s="13">
        <v>91.55</v>
      </c>
      <c r="H23" s="13">
        <v>0</v>
      </c>
      <c r="I23" s="24">
        <f t="shared" si="24"/>
        <v>-6400</v>
      </c>
      <c r="J23" s="24">
        <v>0</v>
      </c>
      <c r="K23" s="24">
        <f t="shared" ref="K23" si="27">SUM(I23,J23)</f>
        <v>-6400</v>
      </c>
    </row>
    <row r="24" spans="1:11" ht="15.75">
      <c r="A24" s="11">
        <v>43634</v>
      </c>
      <c r="B24" s="12" t="s">
        <v>52</v>
      </c>
      <c r="C24" s="12">
        <v>1300</v>
      </c>
      <c r="D24" s="12">
        <v>2</v>
      </c>
      <c r="E24" s="12" t="s">
        <v>10</v>
      </c>
      <c r="F24" s="13">
        <v>344.5</v>
      </c>
      <c r="G24" s="13">
        <v>348</v>
      </c>
      <c r="H24" s="13">
        <v>351.5</v>
      </c>
      <c r="I24" s="24">
        <f t="shared" si="24"/>
        <v>9100</v>
      </c>
      <c r="J24" s="24">
        <v>0</v>
      </c>
      <c r="K24" s="24">
        <f t="shared" ref="K24" si="28">SUM(I24,J24)</f>
        <v>9100</v>
      </c>
    </row>
    <row r="25" spans="1:11" ht="15.75">
      <c r="A25" s="11">
        <v>43634</v>
      </c>
      <c r="B25" s="12" t="s">
        <v>194</v>
      </c>
      <c r="C25" s="12">
        <v>2250</v>
      </c>
      <c r="D25" s="12">
        <v>2</v>
      </c>
      <c r="E25" s="12" t="s">
        <v>16</v>
      </c>
      <c r="F25" s="13">
        <v>153.80000000000001</v>
      </c>
      <c r="G25" s="13">
        <v>155.5</v>
      </c>
      <c r="H25" s="13">
        <v>0</v>
      </c>
      <c r="I25" s="24">
        <f t="shared" si="24"/>
        <v>-7649.9999999999491</v>
      </c>
      <c r="J25" s="24">
        <v>0</v>
      </c>
      <c r="K25" s="24">
        <f t="shared" ref="K25" si="29">SUM(I25,J25)</f>
        <v>-7649.9999999999491</v>
      </c>
    </row>
    <row r="26" spans="1:11" ht="15.75">
      <c r="A26" s="11">
        <v>43629</v>
      </c>
      <c r="B26" s="12" t="s">
        <v>157</v>
      </c>
      <c r="C26" s="12">
        <v>1750</v>
      </c>
      <c r="D26" s="12">
        <v>2</v>
      </c>
      <c r="E26" s="12" t="s">
        <v>16</v>
      </c>
      <c r="F26" s="13">
        <v>122</v>
      </c>
      <c r="G26" s="13">
        <v>120.5</v>
      </c>
      <c r="H26" s="13">
        <v>118</v>
      </c>
      <c r="I26" s="24">
        <f t="shared" si="24"/>
        <v>5250</v>
      </c>
      <c r="J26" s="24">
        <f>(IF(E26="SELL",IF(H26="",0,G26-H26),IF(E26="BUY",IF(H26="",0,H26-G26))))*C26*D26</f>
        <v>8750</v>
      </c>
      <c r="K26" s="24">
        <f t="shared" ref="K26" si="30">SUM(I26,J26)</f>
        <v>14000</v>
      </c>
    </row>
    <row r="27" spans="1:11" ht="15.75">
      <c r="A27" s="11">
        <v>43628</v>
      </c>
      <c r="B27" s="12" t="s">
        <v>52</v>
      </c>
      <c r="C27" s="12">
        <v>1300</v>
      </c>
      <c r="D27" s="12">
        <v>2</v>
      </c>
      <c r="E27" s="12" t="s">
        <v>16</v>
      </c>
      <c r="F27" s="13">
        <v>342</v>
      </c>
      <c r="G27" s="13">
        <v>339.2</v>
      </c>
      <c r="H27" s="13">
        <v>335.5</v>
      </c>
      <c r="I27" s="24">
        <f t="shared" ref="I27" si="31">(IF(E27="SELL",F27-G27,IF(E27="BUY",G27-F27)))*C27*D27</f>
        <v>7280.0000000000291</v>
      </c>
      <c r="J27" s="24">
        <v>0</v>
      </c>
      <c r="K27" s="24">
        <f t="shared" ref="K27" si="32">SUM(I27,J27)</f>
        <v>7280.0000000000291</v>
      </c>
    </row>
    <row r="28" spans="1:11" ht="15.75">
      <c r="A28" s="11">
        <v>43627</v>
      </c>
      <c r="B28" s="12" t="s">
        <v>156</v>
      </c>
      <c r="C28" s="12">
        <v>3000</v>
      </c>
      <c r="D28" s="12">
        <v>2</v>
      </c>
      <c r="E28" s="12" t="s">
        <v>10</v>
      </c>
      <c r="F28" s="13">
        <v>242</v>
      </c>
      <c r="G28" s="13">
        <v>243.5</v>
      </c>
      <c r="H28" s="13">
        <v>245.1</v>
      </c>
      <c r="I28" s="24">
        <f t="shared" ref="I28" si="33">(IF(E28="SELL",F28-G28,IF(E28="BUY",G28-F28)))*C28*D28</f>
        <v>9000</v>
      </c>
      <c r="J28" s="24">
        <v>0</v>
      </c>
      <c r="K28" s="24">
        <f t="shared" ref="K28" si="34">SUM(I28,J28)</f>
        <v>9000</v>
      </c>
    </row>
    <row r="29" spans="1:11" ht="15.75">
      <c r="A29" s="11">
        <v>43627</v>
      </c>
      <c r="B29" s="12" t="s">
        <v>131</v>
      </c>
      <c r="C29" s="12">
        <v>1200</v>
      </c>
      <c r="D29" s="12">
        <v>2</v>
      </c>
      <c r="E29" s="12" t="s">
        <v>10</v>
      </c>
      <c r="F29" s="13">
        <v>440</v>
      </c>
      <c r="G29" s="13">
        <v>443.9</v>
      </c>
      <c r="H29" s="13">
        <v>448</v>
      </c>
      <c r="I29" s="24">
        <f t="shared" ref="I29" si="35">(IF(E29="SELL",F29-G29,IF(E29="BUY",G29-F29)))*C29*D29</f>
        <v>9359.9999999999454</v>
      </c>
      <c r="J29" s="24">
        <v>0</v>
      </c>
      <c r="K29" s="24">
        <f t="shared" ref="K29" si="36">SUM(I29,J29)</f>
        <v>9359.9999999999454</v>
      </c>
    </row>
    <row r="30" spans="1:11" ht="15.75">
      <c r="A30" s="11">
        <v>43626</v>
      </c>
      <c r="B30" s="12" t="s">
        <v>116</v>
      </c>
      <c r="C30" s="12">
        <v>1500</v>
      </c>
      <c r="D30" s="12">
        <v>2</v>
      </c>
      <c r="E30" s="12" t="s">
        <v>10</v>
      </c>
      <c r="F30" s="13">
        <v>353</v>
      </c>
      <c r="G30" s="13">
        <v>353</v>
      </c>
      <c r="H30" s="13">
        <v>0</v>
      </c>
      <c r="I30" s="24">
        <f t="shared" ref="I30:I35" si="37">(IF(E30="SELL",F30-G30,IF(E30="BUY",G30-F30)))*C30*D30</f>
        <v>0</v>
      </c>
      <c r="J30" s="24">
        <v>0</v>
      </c>
      <c r="K30" s="24">
        <f t="shared" ref="K30" si="38">SUM(I30,J30)</f>
        <v>0</v>
      </c>
    </row>
    <row r="31" spans="1:11" ht="15.75">
      <c r="A31" s="11">
        <v>43623</v>
      </c>
      <c r="B31" s="12" t="s">
        <v>86</v>
      </c>
      <c r="C31" s="12">
        <v>600</v>
      </c>
      <c r="D31" s="12">
        <v>2</v>
      </c>
      <c r="E31" s="12" t="s">
        <v>10</v>
      </c>
      <c r="F31" s="13">
        <v>1103</v>
      </c>
      <c r="G31" s="13">
        <v>1096.2</v>
      </c>
      <c r="H31" s="13">
        <v>0</v>
      </c>
      <c r="I31" s="24">
        <f t="shared" si="37"/>
        <v>-8159.9999999999454</v>
      </c>
      <c r="J31" s="24">
        <v>0</v>
      </c>
      <c r="K31" s="24">
        <f t="shared" ref="K31" si="39">SUM(I31,J31)</f>
        <v>-8159.9999999999454</v>
      </c>
    </row>
    <row r="32" spans="1:11" ht="15.75">
      <c r="A32" s="11">
        <v>43623</v>
      </c>
      <c r="B32" s="12" t="s">
        <v>79</v>
      </c>
      <c r="C32" s="12">
        <v>750</v>
      </c>
      <c r="D32" s="12">
        <v>2</v>
      </c>
      <c r="E32" s="12" t="s">
        <v>10</v>
      </c>
      <c r="F32" s="13">
        <v>1326</v>
      </c>
      <c r="G32" s="13">
        <v>1318</v>
      </c>
      <c r="H32" s="13">
        <v>0</v>
      </c>
      <c r="I32" s="24">
        <f t="shared" si="37"/>
        <v>-12000</v>
      </c>
      <c r="J32" s="24">
        <v>0</v>
      </c>
      <c r="K32" s="24">
        <f t="shared" ref="K32" si="40">SUM(I32,J32)</f>
        <v>-12000</v>
      </c>
    </row>
    <row r="33" spans="1:11" ht="15.75">
      <c r="A33" s="11">
        <v>43622</v>
      </c>
      <c r="B33" s="12" t="s">
        <v>67</v>
      </c>
      <c r="C33" s="12">
        <v>6500</v>
      </c>
      <c r="D33" s="12">
        <v>2</v>
      </c>
      <c r="E33" s="12" t="s">
        <v>16</v>
      </c>
      <c r="F33" s="13">
        <v>56.35</v>
      </c>
      <c r="G33" s="13">
        <v>55.6</v>
      </c>
      <c r="H33" s="13">
        <v>55.1</v>
      </c>
      <c r="I33" s="24">
        <f t="shared" si="37"/>
        <v>9750</v>
      </c>
      <c r="J33" s="24">
        <f>(IF(E33="SELL",IF(H33="",0,G33-H33),IF(E33="BUY",IF(H33="",0,H33-G33))))*C33*D33</f>
        <v>6500</v>
      </c>
      <c r="K33" s="24">
        <f t="shared" ref="K33" si="41">SUM(I33,J33)</f>
        <v>16250</v>
      </c>
    </row>
    <row r="34" spans="1:11" ht="15.75">
      <c r="A34" s="11">
        <v>43622</v>
      </c>
      <c r="B34" s="12" t="s">
        <v>44</v>
      </c>
      <c r="C34" s="12">
        <v>2200</v>
      </c>
      <c r="D34" s="12">
        <v>2</v>
      </c>
      <c r="E34" s="12" t="s">
        <v>16</v>
      </c>
      <c r="F34" s="13">
        <v>110.55</v>
      </c>
      <c r="G34" s="13">
        <v>108.55</v>
      </c>
      <c r="H34" s="13">
        <v>106.55</v>
      </c>
      <c r="I34" s="24">
        <f t="shared" si="37"/>
        <v>8800</v>
      </c>
      <c r="J34" s="24">
        <f>(IF(E34="SELL",IF(H34="",0,G34-H34),IF(E34="BUY",IF(H34="",0,H34-G34))))*C34*D34</f>
        <v>8800</v>
      </c>
      <c r="K34" s="24">
        <f t="shared" ref="K34" si="42">SUM(I34,J34)</f>
        <v>17600</v>
      </c>
    </row>
    <row r="35" spans="1:11" ht="15.75">
      <c r="A35" s="11">
        <v>43622</v>
      </c>
      <c r="B35" s="12" t="s">
        <v>72</v>
      </c>
      <c r="C35" s="12">
        <v>1400</v>
      </c>
      <c r="D35" s="12">
        <v>2</v>
      </c>
      <c r="E35" s="12" t="s">
        <v>10</v>
      </c>
      <c r="F35" s="13">
        <v>724.1</v>
      </c>
      <c r="G35" s="13">
        <v>720</v>
      </c>
      <c r="H35" s="13">
        <v>56.5</v>
      </c>
      <c r="I35" s="24">
        <f t="shared" si="37"/>
        <v>-11480.000000000064</v>
      </c>
      <c r="J35" s="24">
        <v>0</v>
      </c>
      <c r="K35" s="24">
        <f t="shared" ref="K35" si="43">SUM(I35,J35)</f>
        <v>-11480.000000000064</v>
      </c>
    </row>
    <row r="36" spans="1:11" ht="15.75">
      <c r="A36" s="11">
        <v>43589</v>
      </c>
      <c r="B36" s="12" t="s">
        <v>166</v>
      </c>
      <c r="C36" s="12">
        <v>3000</v>
      </c>
      <c r="D36" s="12">
        <v>2</v>
      </c>
      <c r="E36" s="12" t="s">
        <v>10</v>
      </c>
      <c r="F36" s="13">
        <v>238.2</v>
      </c>
      <c r="G36" s="13">
        <v>240</v>
      </c>
      <c r="H36" s="13">
        <v>242</v>
      </c>
      <c r="I36" s="24">
        <f t="shared" ref="I36" si="44">(IF(E36="SELL",F36-G36,IF(E36="BUY",G36-F36)))*C36*D36</f>
        <v>10800.000000000069</v>
      </c>
      <c r="J36" s="24">
        <f t="shared" ref="J36" si="45">(IF(E36="SELL",IF(H36="",0,G36-H36),IF(E36="BUY",IF(H36="",0,H36-G36))))*C36*D36</f>
        <v>12000</v>
      </c>
      <c r="K36" s="24">
        <f t="shared" ref="K36" si="46">SUM(I36,J36)</f>
        <v>22800.000000000069</v>
      </c>
    </row>
    <row r="37" spans="1:11" ht="15.75">
      <c r="A37" s="11">
        <v>43616</v>
      </c>
      <c r="B37" s="12" t="s">
        <v>17</v>
      </c>
      <c r="C37" s="12">
        <v>1200</v>
      </c>
      <c r="D37" s="12">
        <v>2</v>
      </c>
      <c r="E37" s="12" t="s">
        <v>10</v>
      </c>
      <c r="F37" s="13">
        <v>755.3</v>
      </c>
      <c r="G37" s="13">
        <v>758.5</v>
      </c>
      <c r="H37" s="13">
        <v>762</v>
      </c>
      <c r="I37" s="24">
        <f t="shared" ref="I37" si="47">(IF(E37="SELL",F37-G37,IF(E37="BUY",G37-F37)))*C37*D37</f>
        <v>7680.0000000001091</v>
      </c>
      <c r="J37" s="24">
        <f t="shared" ref="J37" si="48">(IF(E37="SELL",IF(H37="",0,G37-H37),IF(E37="BUY",IF(H37="",0,H37-G37))))*C37*D37</f>
        <v>8400</v>
      </c>
      <c r="K37" s="24">
        <f t="shared" ref="K37" si="49">SUM(I37,J37)</f>
        <v>16080.000000000109</v>
      </c>
    </row>
    <row r="38" spans="1:11" ht="15.75">
      <c r="A38" s="11">
        <v>43615</v>
      </c>
      <c r="B38" s="12" t="s">
        <v>72</v>
      </c>
      <c r="C38" s="12">
        <v>1400</v>
      </c>
      <c r="D38" s="12">
        <v>2</v>
      </c>
      <c r="E38" s="12" t="s">
        <v>10</v>
      </c>
      <c r="F38" s="13">
        <v>701.55</v>
      </c>
      <c r="G38" s="13">
        <v>705</v>
      </c>
      <c r="H38" s="13">
        <v>708.8</v>
      </c>
      <c r="I38" s="24">
        <f t="shared" ref="I38" si="50">(IF(E38="SELL",F38-G38,IF(E38="BUY",G38-F38)))*C38*D38</f>
        <v>9660.0000000001273</v>
      </c>
      <c r="J38" s="24">
        <f t="shared" ref="J38" si="51">(IF(E38="SELL",IF(H38="",0,G38-H38),IF(E38="BUY",IF(H38="",0,H38-G38))))*C38*D38</f>
        <v>10639.999999999873</v>
      </c>
      <c r="K38" s="24">
        <f t="shared" ref="K38" si="52">SUM(I38,J38)</f>
        <v>20300</v>
      </c>
    </row>
    <row r="39" spans="1:11" ht="15.75">
      <c r="A39" s="11">
        <v>43614</v>
      </c>
      <c r="B39" s="12" t="s">
        <v>72</v>
      </c>
      <c r="C39" s="12">
        <v>1400</v>
      </c>
      <c r="D39" s="12">
        <v>2</v>
      </c>
      <c r="E39" s="12" t="s">
        <v>10</v>
      </c>
      <c r="F39" s="13">
        <v>693.2</v>
      </c>
      <c r="G39" s="13">
        <v>696.2</v>
      </c>
      <c r="H39" s="13">
        <v>699</v>
      </c>
      <c r="I39" s="24">
        <f t="shared" ref="I39" si="53">(IF(E39="SELL",F39-G39,IF(E39="BUY",G39-F39)))*C39*D39</f>
        <v>8400</v>
      </c>
      <c r="J39" s="24">
        <f t="shared" ref="J39" si="54">(IF(E39="SELL",IF(H39="",0,G39-H39),IF(E39="BUY",IF(H39="",0,H39-G39))))*C39*D39</f>
        <v>7839.9999999998727</v>
      </c>
      <c r="K39" s="24">
        <f t="shared" ref="K39" si="55">SUM(I39,J39)</f>
        <v>16239.999999999873</v>
      </c>
    </row>
    <row r="40" spans="1:11" ht="15.75">
      <c r="A40" s="11">
        <v>43613</v>
      </c>
      <c r="B40" s="12" t="s">
        <v>187</v>
      </c>
      <c r="C40" s="12">
        <v>400</v>
      </c>
      <c r="D40" s="12">
        <v>2</v>
      </c>
      <c r="E40" s="12" t="s">
        <v>10</v>
      </c>
      <c r="F40" s="13">
        <v>1742.3</v>
      </c>
      <c r="G40" s="13">
        <v>1732.3</v>
      </c>
      <c r="H40" s="13">
        <v>0</v>
      </c>
      <c r="I40" s="24">
        <f t="shared" ref="I40" si="56">(IF(E40="SELL",F40-G40,IF(E40="BUY",G40-F40)))*C40*D40</f>
        <v>-8000</v>
      </c>
      <c r="J40" s="24">
        <v>0</v>
      </c>
      <c r="K40" s="24">
        <f t="shared" ref="K40" si="57">SUM(I40,J40)</f>
        <v>-8000</v>
      </c>
    </row>
    <row r="41" spans="1:11" ht="15.75">
      <c r="A41" s="11">
        <v>43612</v>
      </c>
      <c r="B41" s="12" t="s">
        <v>52</v>
      </c>
      <c r="C41" s="12">
        <v>1300</v>
      </c>
      <c r="D41" s="12">
        <v>2</v>
      </c>
      <c r="E41" s="12" t="s">
        <v>16</v>
      </c>
      <c r="F41" s="13">
        <v>366.8</v>
      </c>
      <c r="G41" s="13">
        <v>363.8</v>
      </c>
      <c r="H41" s="13">
        <v>360</v>
      </c>
      <c r="I41" s="24">
        <f t="shared" ref="I41" si="58">(IF(E41="SELL",F41-G41,IF(E41="BUY",G41-F41)))*C41*D41</f>
        <v>7800</v>
      </c>
      <c r="J41" s="24">
        <f t="shared" ref="J41" si="59">(IF(E41="SELL",IF(H41="",0,G41-H41),IF(E41="BUY",IF(H41="",0,H41-G41))))*C41*D41</f>
        <v>9880.0000000000291</v>
      </c>
      <c r="K41" s="24">
        <f t="shared" ref="K41" si="60">SUM(I41,J41)</f>
        <v>17680.000000000029</v>
      </c>
    </row>
    <row r="42" spans="1:11" ht="15.75">
      <c r="A42" s="11">
        <v>43609</v>
      </c>
      <c r="B42" s="12" t="s">
        <v>52</v>
      </c>
      <c r="C42" s="12">
        <v>1300</v>
      </c>
      <c r="D42" s="12">
        <v>2</v>
      </c>
      <c r="E42" s="12" t="s">
        <v>10</v>
      </c>
      <c r="F42" s="13">
        <v>366.5</v>
      </c>
      <c r="G42" s="13">
        <v>370</v>
      </c>
      <c r="H42" s="13">
        <v>373.5</v>
      </c>
      <c r="I42" s="24">
        <f t="shared" ref="I42" si="61">(IF(E42="SELL",F42-G42,IF(E42="BUY",G42-F42)))*C42*D42</f>
        <v>9100</v>
      </c>
      <c r="J42" s="24">
        <f t="shared" ref="J42" si="62">(IF(E42="SELL",IF(H42="",0,G42-H42),IF(E42="BUY",IF(H42="",0,H42-G42))))*C42*D42</f>
        <v>9100</v>
      </c>
      <c r="K42" s="24">
        <f t="shared" ref="K42" si="63">SUM(I42,J42)</f>
        <v>18200</v>
      </c>
    </row>
    <row r="43" spans="1:11" ht="15.75">
      <c r="A43" s="11">
        <v>43605</v>
      </c>
      <c r="B43" s="12" t="s">
        <v>149</v>
      </c>
      <c r="C43" s="12">
        <v>400</v>
      </c>
      <c r="D43" s="12">
        <v>2</v>
      </c>
      <c r="E43" s="12" t="s">
        <v>10</v>
      </c>
      <c r="F43" s="13">
        <v>1508.3</v>
      </c>
      <c r="G43" s="13">
        <v>1516.5</v>
      </c>
      <c r="H43" s="13">
        <v>1528</v>
      </c>
      <c r="I43" s="24">
        <f t="shared" ref="I43" si="64">(IF(E43="SELL",F43-G43,IF(E43="BUY",G43-F43)))*C43*D43</f>
        <v>6560.0000000000364</v>
      </c>
      <c r="J43" s="24">
        <v>0</v>
      </c>
      <c r="K43" s="24">
        <f t="shared" ref="K43" si="65">SUM(I43,J43)</f>
        <v>6560.0000000000364</v>
      </c>
    </row>
    <row r="44" spans="1:11" ht="15.75">
      <c r="A44" s="11">
        <v>43605</v>
      </c>
      <c r="B44" s="12" t="s">
        <v>52</v>
      </c>
      <c r="C44" s="12">
        <v>1300</v>
      </c>
      <c r="D44" s="12">
        <v>2</v>
      </c>
      <c r="E44" s="12" t="s">
        <v>16</v>
      </c>
      <c r="F44" s="13">
        <v>361.5</v>
      </c>
      <c r="G44" s="13">
        <v>358.3</v>
      </c>
      <c r="H44" s="13">
        <v>355.3</v>
      </c>
      <c r="I44" s="24">
        <f t="shared" ref="I44" si="66">(IF(E44="SELL",F44-G44,IF(E44="BUY",G44-F44)))*C44*D44</f>
        <v>8319.9999999999709</v>
      </c>
      <c r="J44" s="24">
        <v>0</v>
      </c>
      <c r="K44" s="24">
        <f t="shared" ref="K44" si="67">SUM(I44,J44)</f>
        <v>8319.9999999999709</v>
      </c>
    </row>
    <row r="45" spans="1:11" ht="15.75">
      <c r="A45" s="11">
        <v>43601</v>
      </c>
      <c r="B45" s="12" t="s">
        <v>111</v>
      </c>
      <c r="C45" s="12">
        <v>250</v>
      </c>
      <c r="D45" s="12">
        <v>2</v>
      </c>
      <c r="E45" s="12" t="s">
        <v>10</v>
      </c>
      <c r="F45" s="13">
        <v>2762</v>
      </c>
      <c r="G45" s="13">
        <v>2782.3</v>
      </c>
      <c r="H45" s="13">
        <v>2800</v>
      </c>
      <c r="I45" s="24">
        <f t="shared" ref="I45" si="68">(IF(E45="SELL",F45-G45,IF(E45="BUY",G45-F45)))*C45*D45</f>
        <v>10150.000000000091</v>
      </c>
      <c r="J45" s="24">
        <f t="shared" ref="J45:J50" si="69">(IF(E45="SELL",IF(H45="",0,G45-H45),IF(E45="BUY",IF(H45="",0,H45-G45))))*C45*D45</f>
        <v>8849.9999999999091</v>
      </c>
      <c r="K45" s="24">
        <f t="shared" ref="K45" si="70">SUM(I45,J45)</f>
        <v>19000</v>
      </c>
    </row>
    <row r="46" spans="1:11" ht="15.75">
      <c r="A46" s="11">
        <v>43599</v>
      </c>
      <c r="B46" s="12" t="s">
        <v>111</v>
      </c>
      <c r="C46" s="12">
        <v>250</v>
      </c>
      <c r="D46" s="12">
        <v>2</v>
      </c>
      <c r="E46" s="12" t="s">
        <v>16</v>
      </c>
      <c r="F46" s="13">
        <v>2376.5</v>
      </c>
      <c r="G46" s="13">
        <v>2355</v>
      </c>
      <c r="H46" s="13">
        <v>2338</v>
      </c>
      <c r="I46" s="24">
        <f t="shared" ref="I46" si="71">(IF(E46="SELL",F46-G46,IF(E46="BUY",G46-F46)))*C46*D46</f>
        <v>10750</v>
      </c>
      <c r="J46" s="24">
        <f t="shared" si="69"/>
        <v>8500</v>
      </c>
      <c r="K46" s="24">
        <f t="shared" ref="K46" si="72">SUM(I46,J46)</f>
        <v>19250</v>
      </c>
    </row>
    <row r="47" spans="1:11" ht="15.75">
      <c r="A47" s="11">
        <v>43595</v>
      </c>
      <c r="B47" s="12" t="s">
        <v>75</v>
      </c>
      <c r="C47" s="12">
        <v>1500</v>
      </c>
      <c r="D47" s="12">
        <v>2</v>
      </c>
      <c r="E47" s="12" t="s">
        <v>16</v>
      </c>
      <c r="F47" s="13">
        <v>359</v>
      </c>
      <c r="G47" s="13">
        <v>356.2</v>
      </c>
      <c r="H47" s="13">
        <v>353</v>
      </c>
      <c r="I47" s="24">
        <f t="shared" ref="I47" si="73">(IF(E47="SELL",F47-G47,IF(E47="BUY",G47-F47)))*C47*D47</f>
        <v>8400.0000000000346</v>
      </c>
      <c r="J47" s="24">
        <f t="shared" si="69"/>
        <v>9599.9999999999654</v>
      </c>
      <c r="K47" s="24">
        <f t="shared" ref="K47" si="74">SUM(I47,J47)</f>
        <v>18000</v>
      </c>
    </row>
    <row r="48" spans="1:11" ht="15.75">
      <c r="A48" s="11">
        <v>43594</v>
      </c>
      <c r="B48" s="12" t="s">
        <v>52</v>
      </c>
      <c r="C48" s="12">
        <v>1300</v>
      </c>
      <c r="D48" s="12">
        <v>2</v>
      </c>
      <c r="E48" s="12" t="s">
        <v>10</v>
      </c>
      <c r="F48" s="13">
        <v>353.5</v>
      </c>
      <c r="G48" s="13">
        <v>356.5</v>
      </c>
      <c r="H48" s="13">
        <v>360.2</v>
      </c>
      <c r="I48" s="24">
        <f t="shared" ref="I48" si="75">(IF(E48="SELL",F48-G48,IF(E48="BUY",G48-F48)))*C48*D48</f>
        <v>7800</v>
      </c>
      <c r="J48" s="24">
        <f t="shared" si="69"/>
        <v>9619.9999999999709</v>
      </c>
      <c r="K48" s="24">
        <f t="shared" ref="K48" si="76">SUM(I48,J48)</f>
        <v>17419.999999999971</v>
      </c>
    </row>
    <row r="49" spans="1:11" ht="15.75">
      <c r="A49" s="11">
        <v>43593</v>
      </c>
      <c r="B49" s="12" t="s">
        <v>52</v>
      </c>
      <c r="C49" s="12">
        <v>1300</v>
      </c>
      <c r="D49" s="12">
        <v>2</v>
      </c>
      <c r="E49" s="12" t="s">
        <v>16</v>
      </c>
      <c r="F49" s="13">
        <v>346</v>
      </c>
      <c r="G49" s="13">
        <v>342.8</v>
      </c>
      <c r="H49" s="13">
        <v>338.2</v>
      </c>
      <c r="I49" s="24">
        <f t="shared" ref="I49" si="77">(IF(E49="SELL",F49-G49,IF(E49="BUY",G49-F49)))*C49*D49</f>
        <v>8319.9999999999709</v>
      </c>
      <c r="J49" s="24">
        <f t="shared" si="69"/>
        <v>11960.000000000058</v>
      </c>
      <c r="K49" s="24">
        <f t="shared" ref="K49" si="78">SUM(I49,J49)</f>
        <v>20280.000000000029</v>
      </c>
    </row>
    <row r="50" spans="1:11" ht="15.75">
      <c r="A50" s="11">
        <v>43592</v>
      </c>
      <c r="B50" s="12" t="s">
        <v>52</v>
      </c>
      <c r="C50" s="12">
        <v>1300</v>
      </c>
      <c r="D50" s="12">
        <v>2</v>
      </c>
      <c r="E50" s="12" t="s">
        <v>16</v>
      </c>
      <c r="F50" s="13">
        <v>383.8</v>
      </c>
      <c r="G50" s="13">
        <v>380</v>
      </c>
      <c r="H50" s="13">
        <v>376.2</v>
      </c>
      <c r="I50" s="24">
        <f t="shared" ref="I50" si="79">(IF(E50="SELL",F50-G50,IF(E50="BUY",G50-F50)))*C50*D50</f>
        <v>9880.0000000000291</v>
      </c>
      <c r="J50" s="24">
        <f t="shared" si="69"/>
        <v>9880.0000000000291</v>
      </c>
      <c r="K50" s="24">
        <f t="shared" ref="K50" si="80">SUM(I50,J50)</f>
        <v>19760.000000000058</v>
      </c>
    </row>
    <row r="51" spans="1:11" ht="15.75">
      <c r="A51" s="11">
        <v>43591</v>
      </c>
      <c r="B51" s="12" t="s">
        <v>111</v>
      </c>
      <c r="C51" s="12">
        <v>250</v>
      </c>
      <c r="D51" s="12">
        <v>2</v>
      </c>
      <c r="E51" s="12" t="s">
        <v>10</v>
      </c>
      <c r="F51" s="13">
        <v>2585.5</v>
      </c>
      <c r="G51" s="13">
        <v>2562</v>
      </c>
      <c r="H51" s="13">
        <v>0</v>
      </c>
      <c r="I51" s="24">
        <f>(IF(E51="SELL",F51-G51,IF(E51="BUY",G51-F51)))*C51*D51</f>
        <v>-11750</v>
      </c>
      <c r="J51" s="24">
        <v>0</v>
      </c>
      <c r="K51" s="24">
        <f t="shared" ref="K51" si="81">SUM(I51,J51)</f>
        <v>-11750</v>
      </c>
    </row>
    <row r="52" spans="1:11" ht="15.75">
      <c r="A52" s="11">
        <v>43588</v>
      </c>
      <c r="B52" s="12" t="s">
        <v>198</v>
      </c>
      <c r="C52" s="12">
        <v>2000</v>
      </c>
      <c r="D52" s="12">
        <v>2</v>
      </c>
      <c r="E52" s="12" t="s">
        <v>10</v>
      </c>
      <c r="F52" s="13">
        <v>212.55</v>
      </c>
      <c r="G52" s="13">
        <v>214.1</v>
      </c>
      <c r="H52" s="13">
        <v>216.5</v>
      </c>
      <c r="I52" s="24">
        <f t="shared" ref="I52" si="82">(IF(E52="SELL",F52-G52,IF(E52="BUY",G52-F52)))*C52*D52</f>
        <v>6199.9999999999318</v>
      </c>
      <c r="J52" s="24">
        <v>0</v>
      </c>
      <c r="K52" s="24">
        <f t="shared" ref="K52" si="83">SUM(I52,J52)</f>
        <v>6199.9999999999318</v>
      </c>
    </row>
    <row r="53" spans="1:11" ht="15.75">
      <c r="A53" s="11">
        <v>43587</v>
      </c>
      <c r="B53" s="12" t="s">
        <v>197</v>
      </c>
      <c r="C53" s="12">
        <v>250</v>
      </c>
      <c r="D53" s="12">
        <v>2</v>
      </c>
      <c r="E53" s="12" t="s">
        <v>10</v>
      </c>
      <c r="F53" s="13">
        <v>2595.5</v>
      </c>
      <c r="G53" s="13">
        <v>2616.1999999999998</v>
      </c>
      <c r="H53" s="13">
        <v>2623.8</v>
      </c>
      <c r="I53" s="24">
        <f t="shared" ref="I53" si="84">(IF(E53="SELL",F53-G53,IF(E53="BUY",G53-F53)))*C53*D53</f>
        <v>10349.999999999909</v>
      </c>
      <c r="J53" s="24">
        <f>(IF(E53="SELL",IF(H53="",0,G53-H53),IF(E53="BUY",IF(H53="",0,H53-G53))))*C53*D53</f>
        <v>3800.0000000001819</v>
      </c>
      <c r="K53" s="24">
        <f t="shared" ref="K53" si="85">SUM(I53,J53)</f>
        <v>14150.000000000091</v>
      </c>
    </row>
    <row r="54" spans="1:11" ht="15.75">
      <c r="A54" s="11">
        <v>43584</v>
      </c>
      <c r="B54" s="12" t="s">
        <v>196</v>
      </c>
      <c r="C54" s="12">
        <v>1200</v>
      </c>
      <c r="D54" s="12">
        <v>2</v>
      </c>
      <c r="E54" s="12" t="s">
        <v>10</v>
      </c>
      <c r="F54" s="13">
        <v>772.8</v>
      </c>
      <c r="G54" s="13">
        <v>766.5</v>
      </c>
      <c r="H54" s="13">
        <v>0</v>
      </c>
      <c r="I54" s="24">
        <f>(IF(E54="SELL",F54-G54,IF(E54="BUY",G54-F54)))*C54*D54</f>
        <v>-15119.999999999891</v>
      </c>
      <c r="J54" s="24">
        <v>0</v>
      </c>
      <c r="K54" s="24">
        <f t="shared" ref="K54" si="86">SUM(I54,J54)</f>
        <v>-15119.999999999891</v>
      </c>
    </row>
    <row r="55" spans="1:11" ht="15.75">
      <c r="A55" s="11">
        <v>43581</v>
      </c>
      <c r="B55" s="12" t="s">
        <v>72</v>
      </c>
      <c r="C55" s="12">
        <v>1400</v>
      </c>
      <c r="D55" s="12">
        <v>2</v>
      </c>
      <c r="E55" s="12" t="s">
        <v>10</v>
      </c>
      <c r="F55" s="13">
        <v>585.79999999999995</v>
      </c>
      <c r="G55" s="13">
        <v>588.20000000000005</v>
      </c>
      <c r="H55" s="13">
        <v>592</v>
      </c>
      <c r="I55" s="24">
        <f>(IF(E55="SELL",F55-G55,IF(E55="BUY",G55-F55)))*C55*D55</f>
        <v>6720.0000000002547</v>
      </c>
      <c r="J55" s="24">
        <v>0</v>
      </c>
      <c r="K55" s="24">
        <f t="shared" ref="K55" si="87">SUM(I55,J55)</f>
        <v>6720.0000000002547</v>
      </c>
    </row>
    <row r="56" spans="1:11" ht="15.75">
      <c r="A56" s="11">
        <v>43581</v>
      </c>
      <c r="B56" s="12" t="s">
        <v>86</v>
      </c>
      <c r="C56" s="12">
        <v>600</v>
      </c>
      <c r="D56" s="12">
        <v>3</v>
      </c>
      <c r="E56" s="12" t="s">
        <v>16</v>
      </c>
      <c r="F56" s="13">
        <v>1155</v>
      </c>
      <c r="G56" s="13">
        <v>1145</v>
      </c>
      <c r="H56" s="13">
        <v>1135</v>
      </c>
      <c r="I56" s="24">
        <f>(IF(E56="SELL",F56-G56,IF(E56="BUY",G56-F56)))*C56*D56</f>
        <v>18000</v>
      </c>
      <c r="J56" s="24">
        <f>(IF(E56="SELL",IF(H56="",0,G56-H56),IF(E56="BUY",IF(H56="",0,H56-G56))))*C56*D56</f>
        <v>18000</v>
      </c>
      <c r="K56" s="24">
        <f t="shared" ref="K56" si="88">SUM(I56,J56)</f>
        <v>36000</v>
      </c>
    </row>
    <row r="57" spans="1:11" ht="15.75">
      <c r="A57" s="11">
        <v>43579</v>
      </c>
      <c r="B57" s="12" t="s">
        <v>72</v>
      </c>
      <c r="C57" s="12">
        <v>1400</v>
      </c>
      <c r="D57" s="12">
        <v>3</v>
      </c>
      <c r="E57" s="12" t="s">
        <v>10</v>
      </c>
      <c r="F57" s="13">
        <v>573</v>
      </c>
      <c r="G57" s="13">
        <v>576</v>
      </c>
      <c r="H57" s="13">
        <v>580</v>
      </c>
      <c r="I57" s="24">
        <f t="shared" ref="I57" si="89">(IF(E57="SELL",F57-G57,IF(E57="BUY",G57-F57)))*C57*D57</f>
        <v>12600</v>
      </c>
      <c r="J57" s="24">
        <f>(IF(E57="SELL",IF(H57="",0,G57-H57),IF(E57="BUY",IF(H57="",0,H57-G57))))*C57*D57</f>
        <v>16800</v>
      </c>
      <c r="K57" s="24">
        <f t="shared" ref="K57" si="90">SUM(I57,J57)</f>
        <v>29400</v>
      </c>
    </row>
    <row r="58" spans="1:11" ht="15.75">
      <c r="A58" s="11">
        <v>43578</v>
      </c>
      <c r="B58" s="12" t="s">
        <v>72</v>
      </c>
      <c r="C58" s="12">
        <v>1400</v>
      </c>
      <c r="D58" s="12">
        <v>2</v>
      </c>
      <c r="E58" s="12" t="s">
        <v>16</v>
      </c>
      <c r="F58" s="13">
        <v>560</v>
      </c>
      <c r="G58" s="13">
        <v>563.20000000000005</v>
      </c>
      <c r="H58" s="13">
        <v>202.6</v>
      </c>
      <c r="I58" s="24">
        <f>(IF(E58="SELL",F58-G58,IF(E58="BUY",G58-F58)))*C58*D58</f>
        <v>-8960.0000000001273</v>
      </c>
      <c r="J58" s="24">
        <v>0</v>
      </c>
      <c r="K58" s="24">
        <f t="shared" ref="K58" si="91">SUM(I58,J58)</f>
        <v>-8960.0000000001273</v>
      </c>
    </row>
    <row r="59" spans="1:11" ht="15.75">
      <c r="A59" s="11">
        <v>43571</v>
      </c>
      <c r="B59" s="12" t="s">
        <v>195</v>
      </c>
      <c r="C59" s="12">
        <v>4500</v>
      </c>
      <c r="D59" s="12">
        <v>2</v>
      </c>
      <c r="E59" s="12" t="s">
        <v>10</v>
      </c>
      <c r="F59" s="13">
        <v>200.6</v>
      </c>
      <c r="G59" s="13">
        <v>201.5</v>
      </c>
      <c r="H59" s="13">
        <v>202.6</v>
      </c>
      <c r="I59" s="24">
        <f t="shared" ref="I59" si="92">(IF(E59="SELL",F59-G59,IF(E59="BUY",G59-F59)))*C59*D59</f>
        <v>8100.0000000000509</v>
      </c>
      <c r="J59" s="24">
        <f>(IF(E59="SELL",IF(H59="",0,G59-H59),IF(E59="BUY",IF(H59="",0,H59-G59))))*C59*D59</f>
        <v>9899.9999999999491</v>
      </c>
      <c r="K59" s="24">
        <f t="shared" ref="K59" si="93">SUM(I59,J59)</f>
        <v>18000</v>
      </c>
    </row>
    <row r="60" spans="1:11" ht="15.75">
      <c r="A60" s="11">
        <v>43570</v>
      </c>
      <c r="B60" s="12" t="s">
        <v>121</v>
      </c>
      <c r="C60" s="12">
        <v>2000</v>
      </c>
      <c r="D60" s="12">
        <v>2</v>
      </c>
      <c r="E60" s="12" t="s">
        <v>10</v>
      </c>
      <c r="F60" s="13">
        <v>230</v>
      </c>
      <c r="G60" s="13">
        <v>232.3</v>
      </c>
      <c r="H60" s="13">
        <v>235</v>
      </c>
      <c r="I60" s="24">
        <f t="shared" ref="I60" si="94">(IF(E60="SELL",F60-G60,IF(E60="BUY",G60-F60)))*C60*D60</f>
        <v>9200.0000000000455</v>
      </c>
      <c r="J60" s="24">
        <v>0</v>
      </c>
      <c r="K60" s="24">
        <f t="shared" ref="K60" si="95">SUM(I60,J60)</f>
        <v>9200.0000000000455</v>
      </c>
    </row>
    <row r="61" spans="1:11" ht="15.75">
      <c r="A61" s="11">
        <v>43566</v>
      </c>
      <c r="B61" s="12" t="s">
        <v>72</v>
      </c>
      <c r="C61" s="12">
        <v>1400</v>
      </c>
      <c r="D61" s="12">
        <v>2</v>
      </c>
      <c r="E61" s="12" t="s">
        <v>16</v>
      </c>
      <c r="F61" s="13">
        <v>593.79999999999995</v>
      </c>
      <c r="G61" s="13">
        <v>590.79999999999995</v>
      </c>
      <c r="H61" s="13">
        <v>586.5</v>
      </c>
      <c r="I61" s="24">
        <f t="shared" ref="I61" si="96">(IF(E61="SELL",F61-G61,IF(E61="BUY",G61-F61)))*C61*D61</f>
        <v>8400</v>
      </c>
      <c r="J61" s="24">
        <v>0</v>
      </c>
      <c r="K61" s="24">
        <f t="shared" ref="K61" si="97">SUM(I61,J61)</f>
        <v>8400</v>
      </c>
    </row>
    <row r="62" spans="1:11" ht="15.75">
      <c r="A62" s="11">
        <v>43566</v>
      </c>
      <c r="B62" s="12" t="s">
        <v>194</v>
      </c>
      <c r="C62" s="12">
        <v>2250</v>
      </c>
      <c r="D62" s="12">
        <v>2</v>
      </c>
      <c r="E62" s="12" t="s">
        <v>16</v>
      </c>
      <c r="F62" s="13">
        <v>180</v>
      </c>
      <c r="G62" s="13">
        <v>178.5</v>
      </c>
      <c r="H62" s="13">
        <v>176.5</v>
      </c>
      <c r="I62" s="24">
        <f t="shared" ref="I62" si="98">(IF(E62="SELL",F62-G62,IF(E62="BUY",G62-F62)))*C62*D62</f>
        <v>6750</v>
      </c>
      <c r="J62" s="24">
        <f>(IF(E62="SELL",IF(H62="",0,G62-H62),IF(E62="BUY",IF(H62="",0,H62-G62))))*C62*D62</f>
        <v>9000</v>
      </c>
      <c r="K62" s="24">
        <f t="shared" ref="K62" si="99">SUM(I62,J62)</f>
        <v>15750</v>
      </c>
    </row>
    <row r="63" spans="1:11" ht="15.75">
      <c r="A63" s="11">
        <v>43565</v>
      </c>
      <c r="B63" s="12" t="s">
        <v>42</v>
      </c>
      <c r="C63" s="12">
        <v>600</v>
      </c>
      <c r="D63" s="12">
        <v>2</v>
      </c>
      <c r="E63" s="12" t="s">
        <v>16</v>
      </c>
      <c r="F63" s="13">
        <v>1440</v>
      </c>
      <c r="G63" s="13">
        <v>1433.5</v>
      </c>
      <c r="H63" s="13">
        <v>1423.8</v>
      </c>
      <c r="I63" s="24">
        <f t="shared" ref="I63" si="100">(IF(E63="SELL",F63-G63,IF(E63="BUY",G63-F63)))*C63*D63</f>
        <v>7800</v>
      </c>
      <c r="J63" s="24">
        <f>(IF(E63="SELL",IF(H63="",0,G63-H63),IF(E63="BUY",IF(H63="",0,H63-G63))))*C63*D63</f>
        <v>11640.000000000055</v>
      </c>
      <c r="K63" s="24">
        <f t="shared" ref="K63" si="101">SUM(I63,J63)</f>
        <v>19440.000000000055</v>
      </c>
    </row>
    <row r="64" spans="1:11" ht="15.75">
      <c r="A64" s="11">
        <v>43565</v>
      </c>
      <c r="B64" s="12" t="s">
        <v>120</v>
      </c>
      <c r="C64" s="12">
        <v>4000</v>
      </c>
      <c r="D64" s="12">
        <v>2</v>
      </c>
      <c r="E64" s="12" t="s">
        <v>10</v>
      </c>
      <c r="F64" s="13">
        <v>146.5</v>
      </c>
      <c r="G64" s="13">
        <v>148</v>
      </c>
      <c r="H64" s="13">
        <v>150</v>
      </c>
      <c r="I64" s="24">
        <f>(IF(E64="SELL",F64-G64,IF(E64="BUY",G64-F64)))*C64*D64</f>
        <v>12000</v>
      </c>
      <c r="J64" s="24">
        <v>0</v>
      </c>
      <c r="K64" s="24">
        <f t="shared" ref="K64" si="102">SUM(I64,J64)</f>
        <v>12000</v>
      </c>
    </row>
    <row r="65" spans="1:11" ht="15.75">
      <c r="A65" s="11">
        <v>43563</v>
      </c>
      <c r="B65" s="12" t="s">
        <v>133</v>
      </c>
      <c r="C65" s="12">
        <v>6000</v>
      </c>
      <c r="D65" s="12">
        <v>2</v>
      </c>
      <c r="E65" s="12" t="s">
        <v>16</v>
      </c>
      <c r="F65" s="13">
        <v>151.80000000000001</v>
      </c>
      <c r="G65" s="13">
        <v>150.80000000000001</v>
      </c>
      <c r="H65" s="13">
        <v>150.30000000000001</v>
      </c>
      <c r="I65" s="24">
        <f>(IF(E65="SELL",F65-G65,IF(E65="BUY",G65-F65)))*C65*D65</f>
        <v>12000</v>
      </c>
      <c r="J65" s="24">
        <f>(IF(E65="SELL",IF(H65="",0,G65-H65),IF(E65="BUY",IF(H65="",0,H65-G65))))*C65*D65</f>
        <v>6000</v>
      </c>
      <c r="K65" s="24">
        <f t="shared" ref="K65" si="103">SUM(I65,J65)</f>
        <v>18000</v>
      </c>
    </row>
    <row r="66" spans="1:11" ht="15.75">
      <c r="A66" s="11">
        <v>43563</v>
      </c>
      <c r="B66" s="12" t="s">
        <v>52</v>
      </c>
      <c r="C66" s="12">
        <v>1300</v>
      </c>
      <c r="D66" s="12">
        <v>2</v>
      </c>
      <c r="E66" s="12" t="s">
        <v>10</v>
      </c>
      <c r="F66" s="13">
        <v>420</v>
      </c>
      <c r="G66" s="13">
        <v>416.2</v>
      </c>
      <c r="H66" s="13">
        <v>0</v>
      </c>
      <c r="I66" s="24">
        <f t="shared" ref="I66" si="104">(IF(E66="SELL",F66-G66,IF(E66="BUY",G66-F66)))*C66*D66</f>
        <v>-9880.0000000000291</v>
      </c>
      <c r="J66" s="24">
        <v>0</v>
      </c>
      <c r="K66" s="24">
        <f t="shared" ref="K66" si="105">SUM(I66,J66)</f>
        <v>-9880.0000000000291</v>
      </c>
    </row>
    <row r="67" spans="1:11" ht="15.75">
      <c r="A67" s="11">
        <v>43560</v>
      </c>
      <c r="B67" s="12" t="s">
        <v>113</v>
      </c>
      <c r="C67" s="12">
        <v>750</v>
      </c>
      <c r="D67" s="12">
        <v>2</v>
      </c>
      <c r="E67" s="12" t="s">
        <v>10</v>
      </c>
      <c r="F67" s="13">
        <v>612.20000000000005</v>
      </c>
      <c r="G67" s="13">
        <v>612.20000000000005</v>
      </c>
      <c r="H67" s="13">
        <v>0</v>
      </c>
      <c r="I67" s="24">
        <f t="shared" ref="I67" si="106">(IF(E67="SELL",F67-G67,IF(E67="BUY",G67-F67)))*C67*D67</f>
        <v>0</v>
      </c>
      <c r="J67" s="24">
        <v>0</v>
      </c>
      <c r="K67" s="24">
        <f t="shared" ref="K67" si="107">SUM(I67,J67)</f>
        <v>0</v>
      </c>
    </row>
    <row r="68" spans="1:11" ht="15.75">
      <c r="A68" s="11">
        <v>43559</v>
      </c>
      <c r="B68" s="12" t="s">
        <v>72</v>
      </c>
      <c r="C68" s="12">
        <v>1400</v>
      </c>
      <c r="D68" s="12">
        <v>2</v>
      </c>
      <c r="E68" s="12" t="s">
        <v>16</v>
      </c>
      <c r="F68" s="13">
        <v>583</v>
      </c>
      <c r="G68" s="13">
        <v>578.65835000000004</v>
      </c>
      <c r="H68" s="13">
        <v>573.20000000000005</v>
      </c>
      <c r="I68" s="24">
        <f t="shared" ref="I68" si="108">(IF(E68="SELL",F68-G68,IF(E68="BUY",G68-F68)))*C68*D68</f>
        <v>12156.619999999884</v>
      </c>
      <c r="J68" s="24">
        <v>0</v>
      </c>
      <c r="K68" s="24">
        <f t="shared" ref="K68" si="109">SUM(I68,J68)</f>
        <v>12156.619999999884</v>
      </c>
    </row>
    <row r="69" spans="1:11" ht="15.75">
      <c r="A69" s="11">
        <v>43557</v>
      </c>
      <c r="B69" s="12" t="s">
        <v>52</v>
      </c>
      <c r="C69" s="12">
        <v>1300</v>
      </c>
      <c r="D69" s="12">
        <v>2</v>
      </c>
      <c r="E69" s="12" t="s">
        <v>10</v>
      </c>
      <c r="F69" s="13">
        <v>432.6</v>
      </c>
      <c r="G69" s="13">
        <v>435.6</v>
      </c>
      <c r="H69" s="13">
        <v>43900</v>
      </c>
      <c r="I69" s="24">
        <f t="shared" ref="I69" si="110">(IF(E69="SELL",F69-G69,IF(E69="BUY",G69-F69)))*C69*D69</f>
        <v>7800</v>
      </c>
      <c r="J69" s="24">
        <v>0</v>
      </c>
      <c r="K69" s="24">
        <f t="shared" ref="K69" si="111">SUM(I69,J69)</f>
        <v>7800</v>
      </c>
    </row>
    <row r="70" spans="1:11" ht="15.75">
      <c r="A70" s="11">
        <v>43556</v>
      </c>
      <c r="B70" s="12" t="s">
        <v>111</v>
      </c>
      <c r="C70" s="12">
        <v>500</v>
      </c>
      <c r="D70" s="12">
        <v>2</v>
      </c>
      <c r="E70" s="12" t="s">
        <v>10</v>
      </c>
      <c r="F70" s="13">
        <v>2333.1999999999998</v>
      </c>
      <c r="G70" s="13">
        <v>2342.3000000000002</v>
      </c>
      <c r="H70" s="13">
        <v>2353</v>
      </c>
      <c r="I70" s="24">
        <f>(IF(E70="SELL",F70-G70,IF(E70="BUY",G70-F70)))*C70*D70</f>
        <v>9100.0000000003638</v>
      </c>
      <c r="J70" s="24">
        <f>(IF(E70="SELL",IF(H70="",0,G70-H70),IF(E70="BUY",IF(H70="",0,H70-G70))))*C70*D70</f>
        <v>10699.999999999818</v>
      </c>
      <c r="K70" s="24">
        <f t="shared" ref="K70" si="112">SUM(I70,J70)</f>
        <v>19800.000000000182</v>
      </c>
    </row>
    <row r="71" spans="1:11" ht="15.75">
      <c r="A71" s="11">
        <v>43551</v>
      </c>
      <c r="B71" s="12" t="s">
        <v>75</v>
      </c>
      <c r="C71" s="12">
        <v>1500</v>
      </c>
      <c r="D71" s="12">
        <v>2</v>
      </c>
      <c r="E71" s="12" t="s">
        <v>10</v>
      </c>
      <c r="F71" s="13">
        <v>336.5</v>
      </c>
      <c r="G71" s="13">
        <v>339.55</v>
      </c>
      <c r="H71" s="13">
        <v>344</v>
      </c>
      <c r="I71" s="24">
        <f>(IF(E71="SELL",F71-G71,IF(E71="BUY",G71-F71)))*C71*D71</f>
        <v>9150.0000000000346</v>
      </c>
      <c r="J71" s="24">
        <f>(IF(E71="SELL",IF(H71="",0,G71-H71),IF(E71="BUY",IF(H71="",0,H71-G71))))*C71*D71</f>
        <v>13349.999999999965</v>
      </c>
      <c r="K71" s="24">
        <f t="shared" ref="K71" si="113">SUM(I71,J71)</f>
        <v>22500</v>
      </c>
    </row>
    <row r="72" spans="1:11" ht="15.75">
      <c r="A72" s="11">
        <v>43550</v>
      </c>
      <c r="B72" s="12" t="s">
        <v>193</v>
      </c>
      <c r="C72" s="12">
        <v>500</v>
      </c>
      <c r="D72" s="12">
        <v>2</v>
      </c>
      <c r="E72" s="12" t="s">
        <v>10</v>
      </c>
      <c r="F72" s="13">
        <v>1205.5</v>
      </c>
      <c r="G72" s="13">
        <v>1215.3</v>
      </c>
      <c r="H72" s="13">
        <v>1226</v>
      </c>
      <c r="I72" s="24">
        <f t="shared" ref="I72" si="114">(IF(E72="SELL",F72-G72,IF(E72="BUY",G72-F72)))*C72*D72</f>
        <v>9799.9999999999545</v>
      </c>
      <c r="J72" s="24">
        <f>(IF(E72="SELL",IF(H72="",0,G72-H72),IF(E72="BUY",IF(H72="",0,H72-G72))))*C72*D72</f>
        <v>10700.000000000045</v>
      </c>
      <c r="K72" s="24">
        <f t="shared" ref="K72" si="115">SUM(I72,J72)</f>
        <v>20500</v>
      </c>
    </row>
    <row r="73" spans="1:11" ht="15.75">
      <c r="A73" s="11">
        <v>43543</v>
      </c>
      <c r="B73" s="12" t="s">
        <v>192</v>
      </c>
      <c r="C73" s="12">
        <v>600</v>
      </c>
      <c r="D73" s="12">
        <v>2</v>
      </c>
      <c r="E73" s="12" t="s">
        <v>10</v>
      </c>
      <c r="F73" s="13">
        <v>966.55</v>
      </c>
      <c r="G73" s="13">
        <v>973.2</v>
      </c>
      <c r="H73" s="13">
        <v>982</v>
      </c>
      <c r="I73" s="24">
        <f t="shared" ref="I73" si="116">(IF(E73="SELL",F73-G73,IF(E73="BUY",G73-F73)))*C73*D73</f>
        <v>7980.0000000001091</v>
      </c>
      <c r="J73" s="24">
        <f>(IF(E73="SELL",IF(H73="",0,G73-H73),IF(E73="BUY",IF(H73="",0,H73-G73))))*C73*D73</f>
        <v>10559.999999999945</v>
      </c>
      <c r="K73" s="24">
        <f t="shared" ref="K73" si="117">SUM(I73,J73)</f>
        <v>18540.000000000055</v>
      </c>
    </row>
    <row r="74" spans="1:11" ht="15.75">
      <c r="A74" s="11">
        <v>43542</v>
      </c>
      <c r="B74" s="12" t="s">
        <v>52</v>
      </c>
      <c r="C74" s="12">
        <v>1300</v>
      </c>
      <c r="D74" s="12">
        <v>2</v>
      </c>
      <c r="E74" s="12" t="s">
        <v>10</v>
      </c>
      <c r="F74" s="13">
        <v>463.2</v>
      </c>
      <c r="G74" s="13">
        <v>464.85</v>
      </c>
      <c r="H74" s="13">
        <v>469.85</v>
      </c>
      <c r="I74" s="24">
        <f t="shared" ref="I74" si="118">(IF(E74="SELL",F74-G74,IF(E74="BUY",G74-F74)))*C74*D74</f>
        <v>4290.0000000000891</v>
      </c>
      <c r="J74" s="24">
        <v>0</v>
      </c>
      <c r="K74" s="24">
        <f t="shared" ref="K74" si="119">SUM(I74,J74)</f>
        <v>4290.0000000000891</v>
      </c>
    </row>
    <row r="75" spans="1:11" ht="15.75">
      <c r="A75" s="11">
        <v>43539</v>
      </c>
      <c r="B75" s="12" t="s">
        <v>149</v>
      </c>
      <c r="C75" s="12">
        <v>800</v>
      </c>
      <c r="D75" s="12">
        <v>2</v>
      </c>
      <c r="E75" s="12" t="s">
        <v>10</v>
      </c>
      <c r="F75" s="13">
        <v>1305.05</v>
      </c>
      <c r="G75" s="13">
        <v>1311</v>
      </c>
      <c r="H75" s="13">
        <v>1318.2</v>
      </c>
      <c r="I75" s="24">
        <f t="shared" ref="I75" si="120">(IF(E75="SELL",F75-G75,IF(E75="BUY",G75-F75)))*C75*D75</f>
        <v>9520.0000000000728</v>
      </c>
      <c r="J75" s="24">
        <f>(IF(E75="SELL",IF(H75="",0,G75-H75),IF(E75="BUY",IF(H75="",0,H75-G75))))*C75*D75</f>
        <v>11520.000000000073</v>
      </c>
      <c r="K75" s="24">
        <f t="shared" ref="K75" si="121">SUM(I75,J75)</f>
        <v>21040.000000000146</v>
      </c>
    </row>
    <row r="76" spans="1:11" ht="15.75">
      <c r="A76" s="11">
        <v>43536</v>
      </c>
      <c r="B76" s="12" t="s">
        <v>189</v>
      </c>
      <c r="C76" s="12">
        <v>700</v>
      </c>
      <c r="D76" s="12">
        <v>2</v>
      </c>
      <c r="E76" s="12" t="s">
        <v>10</v>
      </c>
      <c r="F76" s="13">
        <v>1408</v>
      </c>
      <c r="G76" s="13">
        <v>1400</v>
      </c>
      <c r="H76" s="13">
        <v>0</v>
      </c>
      <c r="I76" s="24">
        <f t="shared" ref="I76" si="122">(IF(E76="SELL",F76-G76,IF(E76="BUY",G76-F76)))*C76*D76</f>
        <v>-11200</v>
      </c>
      <c r="J76" s="24">
        <v>0</v>
      </c>
      <c r="K76" s="24">
        <f t="shared" ref="K76" si="123">SUM(I76,J76)</f>
        <v>-11200</v>
      </c>
    </row>
    <row r="77" spans="1:11" ht="15.75">
      <c r="A77" s="11">
        <v>43535</v>
      </c>
      <c r="B77" s="12" t="s">
        <v>129</v>
      </c>
      <c r="C77" s="12">
        <v>1200</v>
      </c>
      <c r="D77" s="12">
        <v>2</v>
      </c>
      <c r="E77" s="12" t="s">
        <v>10</v>
      </c>
      <c r="F77" s="13">
        <v>901</v>
      </c>
      <c r="G77" s="13">
        <v>901</v>
      </c>
      <c r="H77" s="13">
        <v>0</v>
      </c>
      <c r="I77" s="24">
        <f t="shared" ref="I77" si="124">(IF(E77="SELL",F77-G77,IF(E77="BUY",G77-F77)))*C77*D77</f>
        <v>0</v>
      </c>
      <c r="J77" s="24">
        <v>0</v>
      </c>
      <c r="K77" s="24">
        <v>0</v>
      </c>
    </row>
    <row r="78" spans="1:11" ht="15.75">
      <c r="A78" s="11">
        <v>43532</v>
      </c>
      <c r="B78" s="12" t="s">
        <v>129</v>
      </c>
      <c r="C78" s="12">
        <v>1200</v>
      </c>
      <c r="D78" s="12">
        <v>2</v>
      </c>
      <c r="E78" s="12" t="s">
        <v>10</v>
      </c>
      <c r="F78" s="13">
        <v>880.2</v>
      </c>
      <c r="G78" s="13">
        <v>883</v>
      </c>
      <c r="H78" s="13">
        <v>888.2</v>
      </c>
      <c r="I78" s="24">
        <f t="shared" ref="I78" si="125">(IF(E78="SELL",F78-G78,IF(E78="BUY",G78-F78)))*C78*D78</f>
        <v>6719.9999999998909</v>
      </c>
      <c r="J78" s="24">
        <f>(IF(E78="SELL",IF(H78="",0,G78-H78),IF(E78="BUY",IF(H78="",0,H78-G78))))*C78*D78</f>
        <v>12480.000000000109</v>
      </c>
      <c r="K78" s="24">
        <f t="shared" ref="K78" si="126">SUM(I78,J78)</f>
        <v>19200</v>
      </c>
    </row>
    <row r="79" spans="1:11" ht="15.75">
      <c r="A79" s="11">
        <v>43531</v>
      </c>
      <c r="B79" s="12" t="s">
        <v>79</v>
      </c>
      <c r="C79" s="12">
        <v>750</v>
      </c>
      <c r="D79" s="12">
        <v>2</v>
      </c>
      <c r="E79" s="12" t="s">
        <v>10</v>
      </c>
      <c r="F79" s="13">
        <v>1341</v>
      </c>
      <c r="G79" s="13">
        <v>1350.3</v>
      </c>
      <c r="H79" s="13">
        <v>1360.2</v>
      </c>
      <c r="I79" s="24">
        <f t="shared" ref="I79" si="127">(IF(E79="SELL",F79-G79,IF(E79="BUY",G79-F79)))*C79*D79</f>
        <v>13949.999999999931</v>
      </c>
      <c r="J79" s="24">
        <v>0</v>
      </c>
      <c r="K79" s="24">
        <f t="shared" ref="K79" si="128">SUM(I79,J79)</f>
        <v>13949.999999999931</v>
      </c>
    </row>
    <row r="80" spans="1:11" ht="15.75">
      <c r="A80" s="11">
        <v>43529</v>
      </c>
      <c r="B80" s="12" t="s">
        <v>52</v>
      </c>
      <c r="C80" s="12">
        <v>1300</v>
      </c>
      <c r="D80" s="12">
        <v>2</v>
      </c>
      <c r="E80" s="12" t="s">
        <v>10</v>
      </c>
      <c r="F80" s="13">
        <v>486.2</v>
      </c>
      <c r="G80" s="13">
        <v>490.2</v>
      </c>
      <c r="H80" s="13">
        <v>496</v>
      </c>
      <c r="I80" s="24">
        <f>(IF(E80="SELL",F80-G80,IF(E80="BUY",G80-F80)))*C80*D80</f>
        <v>10400</v>
      </c>
      <c r="J80" s="24">
        <v>0</v>
      </c>
      <c r="K80" s="24">
        <f t="shared" ref="K80" si="129">SUM(I80,J80)</f>
        <v>10400</v>
      </c>
    </row>
    <row r="81" spans="1:11" ht="15.75">
      <c r="A81" s="11">
        <v>43529</v>
      </c>
      <c r="B81" s="12" t="s">
        <v>169</v>
      </c>
      <c r="C81" s="12">
        <v>550</v>
      </c>
      <c r="D81" s="12">
        <v>2</v>
      </c>
      <c r="E81" s="12" t="s">
        <v>10</v>
      </c>
      <c r="F81" s="13">
        <v>1028</v>
      </c>
      <c r="G81" s="13">
        <v>1035.5</v>
      </c>
      <c r="H81" s="13">
        <v>1050</v>
      </c>
      <c r="I81" s="24">
        <f>(IF(E81="SELL",F81-G81,IF(E81="BUY",G81-F81)))*C81*D81</f>
        <v>8250</v>
      </c>
      <c r="J81" s="24">
        <v>0</v>
      </c>
      <c r="K81" s="24">
        <f t="shared" ref="K81" si="130">SUM(I81,J81)</f>
        <v>8250</v>
      </c>
    </row>
    <row r="82" spans="1:11" ht="15.75">
      <c r="A82" s="11">
        <v>43523</v>
      </c>
      <c r="B82" s="12" t="s">
        <v>191</v>
      </c>
      <c r="C82" s="12">
        <v>1000</v>
      </c>
      <c r="D82" s="12">
        <v>2</v>
      </c>
      <c r="E82" s="12" t="s">
        <v>10</v>
      </c>
      <c r="F82" s="13">
        <v>585</v>
      </c>
      <c r="G82" s="13">
        <v>585</v>
      </c>
      <c r="H82" s="13">
        <v>0</v>
      </c>
      <c r="I82" s="24">
        <f t="shared" ref="I82" si="131">(IF(E82="SELL",F82-G82,IF(E82="BUY",G82-F82)))*C82*D82</f>
        <v>0</v>
      </c>
      <c r="J82" s="24">
        <v>0</v>
      </c>
      <c r="K82" s="24">
        <v>0</v>
      </c>
    </row>
    <row r="83" spans="1:11" ht="15.75">
      <c r="A83" s="11">
        <v>43521</v>
      </c>
      <c r="B83" s="12" t="s">
        <v>111</v>
      </c>
      <c r="C83" s="12">
        <v>500</v>
      </c>
      <c r="D83" s="12">
        <v>2</v>
      </c>
      <c r="E83" s="12" t="s">
        <v>10</v>
      </c>
      <c r="F83" s="13">
        <v>2220</v>
      </c>
      <c r="G83" s="13">
        <v>2223.1</v>
      </c>
      <c r="H83" s="13">
        <v>2238</v>
      </c>
      <c r="I83" s="24">
        <f t="shared" ref="I83" si="132">(IF(E83="SELL",F83-G83,IF(E83="BUY",G83-F83)))*C83*D83</f>
        <v>3099.9999999999091</v>
      </c>
      <c r="J83" s="24">
        <f>(IF(E83="SELL",IF(H83="",0,G83-H83),IF(E83="BUY",IF(H83="",0,H83-G83))))*C83*D83</f>
        <v>14900.000000000091</v>
      </c>
      <c r="K83" s="24">
        <f t="shared" ref="K83" si="133">SUM(I83,J83)</f>
        <v>18000</v>
      </c>
    </row>
    <row r="84" spans="1:11" ht="15.75">
      <c r="A84" s="11">
        <v>43518</v>
      </c>
      <c r="B84" s="12" t="s">
        <v>190</v>
      </c>
      <c r="C84" s="12">
        <v>600</v>
      </c>
      <c r="D84" s="12">
        <v>2</v>
      </c>
      <c r="E84" s="12" t="s">
        <v>10</v>
      </c>
      <c r="F84" s="13">
        <v>1071.0999999999999</v>
      </c>
      <c r="G84" s="13">
        <v>1078</v>
      </c>
      <c r="H84" s="13">
        <v>1090</v>
      </c>
      <c r="I84" s="24">
        <f t="shared" ref="I84" si="134">(IF(E84="SELL",F84-G84,IF(E84="BUY",G84-F84)))*C84*D84</f>
        <v>8280.0000000001091</v>
      </c>
      <c r="J84" s="24">
        <v>0</v>
      </c>
      <c r="K84" s="24">
        <f t="shared" ref="K84" si="135">SUM(I84,J84)</f>
        <v>8280.0000000001091</v>
      </c>
    </row>
    <row r="85" spans="1:11" ht="15.75">
      <c r="A85" s="11">
        <v>43517</v>
      </c>
      <c r="B85" s="12" t="s">
        <v>17</v>
      </c>
      <c r="C85" s="12">
        <v>1200</v>
      </c>
      <c r="D85" s="12">
        <v>2</v>
      </c>
      <c r="E85" s="12" t="s">
        <v>10</v>
      </c>
      <c r="F85" s="13">
        <v>822.6</v>
      </c>
      <c r="G85" s="13">
        <v>826</v>
      </c>
      <c r="H85" s="13">
        <v>832</v>
      </c>
      <c r="I85" s="24">
        <f t="shared" ref="I85" si="136">(IF(E85="SELL",F85-G85,IF(E85="BUY",G85-F85)))*C85*D85</f>
        <v>8159.9999999999454</v>
      </c>
      <c r="J85" s="24">
        <f>(IF(E85="SELL",IF(H85="",0,G85-H85),IF(E85="BUY",IF(H85="",0,H85-G85))))*C85*D85</f>
        <v>14400</v>
      </c>
      <c r="K85" s="24">
        <f t="shared" ref="K85" si="137">SUM(I85,J85)</f>
        <v>22559.999999999945</v>
      </c>
    </row>
    <row r="86" spans="1:11" ht="15.75">
      <c r="A86" s="11">
        <v>43515</v>
      </c>
      <c r="B86" s="12" t="s">
        <v>182</v>
      </c>
      <c r="C86" s="12">
        <v>1500</v>
      </c>
      <c r="D86" s="12">
        <v>2</v>
      </c>
      <c r="E86" s="12" t="s">
        <v>16</v>
      </c>
      <c r="F86" s="13">
        <v>453</v>
      </c>
      <c r="G86" s="13">
        <v>450</v>
      </c>
      <c r="H86" s="13">
        <v>445.3</v>
      </c>
      <c r="I86" s="24">
        <f t="shared" ref="I86" si="138">(IF(E86="SELL",F86-G86,IF(E86="BUY",G86-F86)))*C86*D86</f>
        <v>9000</v>
      </c>
      <c r="J86" s="24">
        <f>(IF(E86="SELL",IF(H86="",0,G86-H86),IF(E86="BUY",IF(H86="",0,H86-G86))))*C86*D86</f>
        <v>14099.999999999965</v>
      </c>
      <c r="K86" s="24">
        <f t="shared" ref="K86" si="139">SUM(I86,J86)</f>
        <v>23099.999999999964</v>
      </c>
    </row>
    <row r="87" spans="1:11" ht="15.75">
      <c r="A87" s="11">
        <v>43511</v>
      </c>
      <c r="B87" s="12" t="s">
        <v>189</v>
      </c>
      <c r="C87" s="12">
        <v>700</v>
      </c>
      <c r="D87" s="12">
        <v>2</v>
      </c>
      <c r="E87" s="12" t="s">
        <v>16</v>
      </c>
      <c r="F87" s="13">
        <v>1326.05</v>
      </c>
      <c r="G87" s="13">
        <v>1318.2</v>
      </c>
      <c r="H87" s="13">
        <v>1338.3</v>
      </c>
      <c r="I87" s="24">
        <f>(IF(E87="SELL",F87-G87,IF(E87="BUY",G87-F87)))*C87*D87</f>
        <v>10989.999999999873</v>
      </c>
      <c r="J87" s="24">
        <v>0</v>
      </c>
      <c r="K87" s="24">
        <f t="shared" ref="K87" si="140">SUM(I87,J87)</f>
        <v>10989.999999999873</v>
      </c>
    </row>
    <row r="88" spans="1:11" ht="15.75">
      <c r="A88" s="11">
        <v>43510</v>
      </c>
      <c r="B88" s="12" t="s">
        <v>129</v>
      </c>
      <c r="C88" s="12">
        <v>1200</v>
      </c>
      <c r="D88" s="12">
        <v>2</v>
      </c>
      <c r="E88" s="12" t="s">
        <v>10</v>
      </c>
      <c r="F88" s="13">
        <v>820</v>
      </c>
      <c r="G88" s="13">
        <v>823.5</v>
      </c>
      <c r="H88" s="13">
        <v>0</v>
      </c>
      <c r="I88" s="24">
        <f>(IF(E88="SELL",F88-G88,IF(E88="BUY",G88-F88)))*C88*D88</f>
        <v>8400</v>
      </c>
      <c r="J88" s="24">
        <v>0</v>
      </c>
      <c r="K88" s="24">
        <f t="shared" ref="K88" si="141">SUM(I88,J88)</f>
        <v>8400</v>
      </c>
    </row>
    <row r="89" spans="1:11" ht="15.75">
      <c r="A89" s="11">
        <v>43508</v>
      </c>
      <c r="B89" s="12" t="s">
        <v>75</v>
      </c>
      <c r="C89" s="12">
        <v>1500</v>
      </c>
      <c r="D89" s="12">
        <v>2</v>
      </c>
      <c r="E89" s="12" t="s">
        <v>10</v>
      </c>
      <c r="F89" s="13">
        <v>303.5</v>
      </c>
      <c r="G89" s="13">
        <v>306.5</v>
      </c>
      <c r="H89" s="13">
        <v>311</v>
      </c>
      <c r="I89" s="24">
        <f>(IF(E89="SELL",F89-G89,IF(E89="BUY",G89-F89)))*C89*D89</f>
        <v>9000</v>
      </c>
      <c r="J89" s="24">
        <v>0</v>
      </c>
      <c r="K89" s="24">
        <f t="shared" ref="K89" si="142">SUM(I89,J89)</f>
        <v>9000</v>
      </c>
    </row>
    <row r="90" spans="1:11" ht="15.75">
      <c r="A90" s="11">
        <v>43507</v>
      </c>
      <c r="B90" s="12" t="s">
        <v>189</v>
      </c>
      <c r="C90" s="12">
        <v>700</v>
      </c>
      <c r="D90" s="12">
        <v>2</v>
      </c>
      <c r="E90" s="12" t="s">
        <v>16</v>
      </c>
      <c r="F90" s="13">
        <v>1365</v>
      </c>
      <c r="G90" s="13">
        <v>1361.65</v>
      </c>
      <c r="H90" s="13">
        <v>0</v>
      </c>
      <c r="I90" s="24">
        <f t="shared" ref="I90" si="143">(IF(E90="SELL",F90-G90,IF(E90="BUY",G90-F90)))*C90*D90</f>
        <v>4689.9999999998727</v>
      </c>
      <c r="J90" s="24">
        <v>0</v>
      </c>
      <c r="K90" s="24">
        <f t="shared" ref="K90" si="144">SUM(I90,J90)</f>
        <v>4689.9999999998727</v>
      </c>
    </row>
    <row r="91" spans="1:11" ht="15.75">
      <c r="A91" s="11">
        <v>43507</v>
      </c>
      <c r="B91" s="12" t="s">
        <v>190</v>
      </c>
      <c r="C91" s="12">
        <v>600</v>
      </c>
      <c r="D91" s="12">
        <v>2</v>
      </c>
      <c r="E91" s="12" t="s">
        <v>16</v>
      </c>
      <c r="F91" s="13">
        <v>1056</v>
      </c>
      <c r="G91" s="13">
        <v>1051.3</v>
      </c>
      <c r="H91" s="13">
        <v>1040</v>
      </c>
      <c r="I91" s="24">
        <f>(IF(E91="SELL",F91-G91,IF(E91="BUY",G91-F91)))*C91*D91</f>
        <v>5640.0000000000546</v>
      </c>
      <c r="J91" s="24">
        <v>0</v>
      </c>
      <c r="K91" s="24">
        <f t="shared" ref="K91" si="145">SUM(I91,J91)</f>
        <v>5640.0000000000546</v>
      </c>
    </row>
    <row r="92" spans="1:11" ht="15.75">
      <c r="A92" s="11">
        <v>43504</v>
      </c>
      <c r="B92" s="12" t="s">
        <v>189</v>
      </c>
      <c r="C92" s="12">
        <v>700</v>
      </c>
      <c r="D92" s="12">
        <v>2</v>
      </c>
      <c r="E92" s="12" t="s">
        <v>16</v>
      </c>
      <c r="F92" s="13">
        <v>1390</v>
      </c>
      <c r="G92" s="13">
        <v>1383.8</v>
      </c>
      <c r="H92" s="13">
        <v>1368.2</v>
      </c>
      <c r="I92" s="24">
        <f t="shared" ref="I92" si="146">(IF(E92="SELL",F92-G92,IF(E92="BUY",G92-F92)))*C92*D92</f>
        <v>8680.0000000000637</v>
      </c>
      <c r="J92" s="24">
        <v>0</v>
      </c>
      <c r="K92" s="24">
        <f t="shared" ref="K92" si="147">SUM(I92,J92)</f>
        <v>8680.0000000000637</v>
      </c>
    </row>
    <row r="93" spans="1:11" ht="15.75">
      <c r="A93" s="11">
        <v>43503</v>
      </c>
      <c r="B93" s="12" t="s">
        <v>189</v>
      </c>
      <c r="C93" s="12">
        <v>700</v>
      </c>
      <c r="D93" s="12">
        <v>2</v>
      </c>
      <c r="E93" s="12" t="s">
        <v>16</v>
      </c>
      <c r="F93" s="13">
        <v>1405.5</v>
      </c>
      <c r="G93" s="13">
        <v>1396</v>
      </c>
      <c r="H93" s="13">
        <v>1380.3</v>
      </c>
      <c r="I93" s="24">
        <f t="shared" ref="I93" si="148">(IF(E93="SELL",F93-G93,IF(E93="BUY",G93-F93)))*C93*D93</f>
        <v>13300</v>
      </c>
      <c r="J93" s="24">
        <v>0</v>
      </c>
      <c r="K93" s="24">
        <f t="shared" ref="K93" si="149">SUM(I93,J93)</f>
        <v>13300</v>
      </c>
    </row>
    <row r="94" spans="1:11" ht="15.75">
      <c r="A94" s="11">
        <v>43503</v>
      </c>
      <c r="B94" s="12" t="s">
        <v>190</v>
      </c>
      <c r="C94" s="12">
        <v>600</v>
      </c>
      <c r="D94" s="12">
        <v>2</v>
      </c>
      <c r="E94" s="12" t="s">
        <v>10</v>
      </c>
      <c r="F94" s="13">
        <v>1083.8</v>
      </c>
      <c r="G94" s="13">
        <v>1096</v>
      </c>
      <c r="H94" s="13">
        <v>1108</v>
      </c>
      <c r="I94" s="24">
        <f t="shared" ref="I94" si="150">(IF(E94="SELL",F94-G94,IF(E94="BUY",G94-F94)))*C94*D94</f>
        <v>14640.000000000055</v>
      </c>
      <c r="J94" s="24">
        <f>(IF(E94="SELL",IF(H94="",0,G94-H94),IF(E94="BUY",IF(H94="",0,H94-G94))))*C94*D94</f>
        <v>14400</v>
      </c>
      <c r="K94" s="24">
        <f t="shared" ref="K94" si="151">SUM(I94,J94)</f>
        <v>29040.000000000055</v>
      </c>
    </row>
    <row r="95" spans="1:11" ht="15.75">
      <c r="A95" s="11">
        <v>43502</v>
      </c>
      <c r="B95" s="12" t="s">
        <v>189</v>
      </c>
      <c r="C95" s="12">
        <v>700</v>
      </c>
      <c r="D95" s="12">
        <v>2</v>
      </c>
      <c r="E95" s="12" t="s">
        <v>16</v>
      </c>
      <c r="F95" s="13">
        <v>1411.6</v>
      </c>
      <c r="G95" s="13">
        <v>1405</v>
      </c>
      <c r="H95" s="13">
        <v>1395.3</v>
      </c>
      <c r="I95" s="24">
        <f t="shared" ref="I95" si="152">(IF(E95="SELL",F95-G95,IF(E95="BUY",G95-F95)))*C95*D95</f>
        <v>9239.9999999998727</v>
      </c>
      <c r="J95" s="24">
        <v>0</v>
      </c>
      <c r="K95" s="24">
        <f t="shared" ref="K95" si="153">SUM(I95,J95)</f>
        <v>9239.9999999998727</v>
      </c>
    </row>
    <row r="96" spans="1:11" ht="15.75">
      <c r="A96" s="11">
        <v>43501</v>
      </c>
      <c r="B96" s="12" t="s">
        <v>189</v>
      </c>
      <c r="C96" s="12">
        <v>700</v>
      </c>
      <c r="D96" s="12">
        <v>2</v>
      </c>
      <c r="E96" s="12" t="s">
        <v>16</v>
      </c>
      <c r="F96" s="13">
        <v>1426</v>
      </c>
      <c r="G96" s="13">
        <v>1420</v>
      </c>
      <c r="H96" s="13">
        <v>1412.6</v>
      </c>
      <c r="I96" s="24">
        <f t="shared" ref="I96" si="154">(IF(E96="SELL",F96-G96,IF(E96="BUY",G96-F96)))*C96*D96</f>
        <v>8400</v>
      </c>
      <c r="J96" s="24">
        <f>(IF(E96="SELL",IF(H96="",0,G96-H96),IF(E96="BUY",IF(H96="",0,H96-G96))))*C96*D96</f>
        <v>10360.000000000127</v>
      </c>
      <c r="K96" s="24">
        <f t="shared" ref="K96" si="155">SUM(I96,J96)</f>
        <v>18760.000000000127</v>
      </c>
    </row>
    <row r="97" spans="1:11" ht="15.75">
      <c r="A97" s="11">
        <v>43500</v>
      </c>
      <c r="B97" s="12" t="s">
        <v>173</v>
      </c>
      <c r="C97" s="12">
        <v>700</v>
      </c>
      <c r="D97" s="12">
        <v>2</v>
      </c>
      <c r="E97" s="12" t="s">
        <v>16</v>
      </c>
      <c r="F97" s="13">
        <v>858</v>
      </c>
      <c r="G97" s="13">
        <v>853.2</v>
      </c>
      <c r="H97" s="13">
        <v>838.2</v>
      </c>
      <c r="I97" s="24">
        <f>(IF(E97="SELL",F97-G97,IF(E97="BUY",G97-F97)))*C97*D97</f>
        <v>6719.9999999999363</v>
      </c>
      <c r="J97" s="24">
        <v>0</v>
      </c>
      <c r="K97" s="24">
        <f t="shared" ref="K97" si="156">SUM(I97,J97)</f>
        <v>6719.9999999999363</v>
      </c>
    </row>
    <row r="98" spans="1:11" ht="15.75">
      <c r="A98" s="11">
        <v>43496</v>
      </c>
      <c r="B98" s="12" t="s">
        <v>182</v>
      </c>
      <c r="C98" s="12">
        <v>1500</v>
      </c>
      <c r="D98" s="12">
        <v>2</v>
      </c>
      <c r="E98" s="12" t="s">
        <v>10</v>
      </c>
      <c r="F98" s="13">
        <v>596</v>
      </c>
      <c r="G98" s="13">
        <v>600</v>
      </c>
      <c r="H98" s="13">
        <v>603.79999999999995</v>
      </c>
      <c r="I98" s="24">
        <f t="shared" ref="I98" si="157">(IF(E98="SELL",F98-G98,IF(E98="BUY",G98-F98)))*C98*D98</f>
        <v>12000</v>
      </c>
      <c r="J98" s="24">
        <f>(IF(E98="SELL",IF(H98="",0,G98-H98),IF(E98="BUY",IF(H98="",0,H98-G98))))*C98*D98</f>
        <v>11399.999999999864</v>
      </c>
      <c r="K98" s="24">
        <f t="shared" ref="K98" si="158">SUM(I98,J98)</f>
        <v>23399.999999999862</v>
      </c>
    </row>
    <row r="99" spans="1:11" ht="15.75">
      <c r="A99" s="11">
        <v>43493</v>
      </c>
      <c r="B99" s="12" t="s">
        <v>54</v>
      </c>
      <c r="C99" s="12">
        <v>2250</v>
      </c>
      <c r="D99" s="12">
        <v>2</v>
      </c>
      <c r="E99" s="12" t="s">
        <v>10</v>
      </c>
      <c r="F99" s="13">
        <v>116.5</v>
      </c>
      <c r="G99" s="13">
        <v>117.9</v>
      </c>
      <c r="H99" s="13">
        <v>120.3</v>
      </c>
      <c r="I99" s="24">
        <f t="shared" ref="I99" si="159">(IF(E99="SELL",F99-G99,IF(E99="BUY",G99-F99)))*C99*D99</f>
        <v>6300.0000000000255</v>
      </c>
      <c r="J99" s="24">
        <v>0</v>
      </c>
      <c r="K99" s="24">
        <f t="shared" ref="K99" si="160">SUM(I99,J99)</f>
        <v>6300.0000000000255</v>
      </c>
    </row>
    <row r="100" spans="1:11" ht="15.75">
      <c r="A100" s="11">
        <v>43483</v>
      </c>
      <c r="B100" s="12" t="s">
        <v>60</v>
      </c>
      <c r="C100" s="12">
        <v>600</v>
      </c>
      <c r="D100" s="12">
        <v>2</v>
      </c>
      <c r="E100" s="12" t="s">
        <v>10</v>
      </c>
      <c r="F100" s="13">
        <v>878</v>
      </c>
      <c r="G100" s="13">
        <v>868.2</v>
      </c>
      <c r="H100" s="13">
        <v>0</v>
      </c>
      <c r="I100" s="24">
        <f t="shared" ref="I100" si="161">(IF(E100="SELL",F100-G100,IF(E100="BUY",G100-F100)))*C100*D100</f>
        <v>-11759.999999999945</v>
      </c>
      <c r="J100" s="24">
        <v>0</v>
      </c>
      <c r="K100" s="24">
        <f t="shared" ref="K100" si="162">SUM(I100,J100)</f>
        <v>-11759.999999999945</v>
      </c>
    </row>
    <row r="101" spans="1:11" ht="15.75">
      <c r="A101" s="11">
        <v>43481</v>
      </c>
      <c r="B101" s="12" t="s">
        <v>52</v>
      </c>
      <c r="C101" s="12">
        <v>1300</v>
      </c>
      <c r="D101" s="12">
        <v>2</v>
      </c>
      <c r="E101" s="12" t="s">
        <v>16</v>
      </c>
      <c r="F101" s="13">
        <v>455.3</v>
      </c>
      <c r="G101" s="13">
        <v>452.3</v>
      </c>
      <c r="H101" s="13">
        <v>446.5</v>
      </c>
      <c r="I101" s="24">
        <f t="shared" ref="I101" si="163">(IF(E101="SELL",F101-G101,IF(E101="BUY",G101-F101)))*C101*D101</f>
        <v>7800</v>
      </c>
      <c r="J101" s="24">
        <v>0</v>
      </c>
      <c r="K101" s="24">
        <f t="shared" ref="K101" si="164">SUM(I101,J101)</f>
        <v>7800</v>
      </c>
    </row>
    <row r="102" spans="1:11" ht="15.75">
      <c r="A102" s="11">
        <v>43480</v>
      </c>
      <c r="B102" s="12" t="s">
        <v>60</v>
      </c>
      <c r="C102" s="12">
        <v>600</v>
      </c>
      <c r="D102" s="12">
        <v>2</v>
      </c>
      <c r="E102" s="12" t="s">
        <v>10</v>
      </c>
      <c r="F102" s="13">
        <v>860.2</v>
      </c>
      <c r="G102" s="13">
        <v>864.4</v>
      </c>
      <c r="H102" s="13">
        <v>869</v>
      </c>
      <c r="I102" s="24">
        <f t="shared" ref="I102" si="165">(IF(E102="SELL",F102-G102,IF(E102="BUY",G102-F102)))*C102*D102</f>
        <v>5039.9999999999181</v>
      </c>
      <c r="J102" s="24">
        <v>0</v>
      </c>
      <c r="K102" s="24">
        <f t="shared" ref="K102" si="166">SUM(I102,J102)</f>
        <v>5039.9999999999181</v>
      </c>
    </row>
    <row r="103" spans="1:11" ht="15.75">
      <c r="A103" s="11">
        <v>43476</v>
      </c>
      <c r="B103" s="12" t="s">
        <v>49</v>
      </c>
      <c r="C103" s="12">
        <v>2500</v>
      </c>
      <c r="D103" s="12">
        <v>2</v>
      </c>
      <c r="E103" s="12" t="s">
        <v>10</v>
      </c>
      <c r="F103" s="13">
        <v>163.5</v>
      </c>
      <c r="G103" s="13">
        <v>161</v>
      </c>
      <c r="H103" s="13">
        <v>0</v>
      </c>
      <c r="I103" s="24">
        <f t="shared" ref="I103" si="167">(IF(E103="SELL",F103-G103,IF(E103="BUY",G103-F103)))*C103*D103</f>
        <v>-12500</v>
      </c>
      <c r="J103" s="24">
        <v>0</v>
      </c>
      <c r="K103" s="24">
        <f t="shared" ref="K103" si="168">SUM(I103,J103)</f>
        <v>-12500</v>
      </c>
    </row>
    <row r="104" spans="1:11" ht="15.75">
      <c r="A104" s="11">
        <v>43475</v>
      </c>
      <c r="B104" s="12" t="s">
        <v>188</v>
      </c>
      <c r="C104" s="12">
        <v>1000</v>
      </c>
      <c r="D104" s="12">
        <v>2</v>
      </c>
      <c r="E104" s="12" t="s">
        <v>10</v>
      </c>
      <c r="F104" s="13">
        <v>765.3</v>
      </c>
      <c r="G104" s="13">
        <v>769</v>
      </c>
      <c r="H104" s="13">
        <v>780</v>
      </c>
      <c r="I104" s="24">
        <f t="shared" ref="I104" si="169">(IF(E104="SELL",F104-G104,IF(E104="BUY",G104-F104)))*C104*D104</f>
        <v>7400.0000000000909</v>
      </c>
      <c r="J104" s="24">
        <f>(IF(E104="SELL",IF(H104="",0,G104-H104),IF(E104="BUY",IF(H104="",0,H104-G104))))*C104*D104</f>
        <v>22000</v>
      </c>
      <c r="K104" s="24">
        <f t="shared" ref="K104" si="170">SUM(I104,J104)</f>
        <v>29400.000000000091</v>
      </c>
    </row>
    <row r="105" spans="1:11" ht="15.75">
      <c r="A105" s="11">
        <v>43474</v>
      </c>
      <c r="B105" s="12" t="s">
        <v>187</v>
      </c>
      <c r="C105" s="12">
        <v>400</v>
      </c>
      <c r="D105" s="12">
        <v>2</v>
      </c>
      <c r="E105" s="12" t="s">
        <v>10</v>
      </c>
      <c r="F105" s="13">
        <v>1638.3</v>
      </c>
      <c r="G105" s="13">
        <v>1615</v>
      </c>
      <c r="H105" s="13">
        <v>0</v>
      </c>
      <c r="I105" s="24">
        <f t="shared" ref="I105" si="171">(IF(E105="SELL",F105-G105,IF(E105="BUY",G105-F105)))*C105*D105</f>
        <v>-18639.999999999964</v>
      </c>
      <c r="J105" s="24">
        <v>0</v>
      </c>
      <c r="K105" s="24">
        <f t="shared" ref="K105" si="172">SUM(I105,J105)</f>
        <v>-18639.999999999964</v>
      </c>
    </row>
    <row r="106" spans="1:11" ht="15.75">
      <c r="A106" s="11">
        <v>43474</v>
      </c>
      <c r="B106" s="12" t="s">
        <v>132</v>
      </c>
      <c r="C106" s="12">
        <v>1100</v>
      </c>
      <c r="D106" s="12">
        <v>2</v>
      </c>
      <c r="E106" s="12" t="s">
        <v>10</v>
      </c>
      <c r="F106" s="13">
        <v>454.15</v>
      </c>
      <c r="G106" s="13">
        <v>450.15</v>
      </c>
      <c r="H106" s="13">
        <v>0</v>
      </c>
      <c r="I106" s="24">
        <f t="shared" ref="I106" si="173">(IF(E106="SELL",F106-G106,IF(E106="BUY",G106-F106)))*C106*D106</f>
        <v>-8800</v>
      </c>
      <c r="J106" s="24">
        <v>0</v>
      </c>
      <c r="K106" s="24">
        <f t="shared" ref="K106" si="174">SUM(I106,J106)</f>
        <v>-8800</v>
      </c>
    </row>
    <row r="107" spans="1:11" ht="15.75">
      <c r="A107" s="11">
        <v>43473</v>
      </c>
      <c r="B107" s="12" t="s">
        <v>35</v>
      </c>
      <c r="C107" s="12">
        <v>2000</v>
      </c>
      <c r="D107" s="12">
        <v>2</v>
      </c>
      <c r="E107" s="12" t="s">
        <v>10</v>
      </c>
      <c r="F107" s="13">
        <v>298</v>
      </c>
      <c r="G107" s="13">
        <v>300</v>
      </c>
      <c r="H107" s="13">
        <v>302.3</v>
      </c>
      <c r="I107" s="24">
        <f t="shared" ref="I107" si="175">(IF(E107="SELL",F107-G107,IF(E107="BUY",G107-F107)))*C107*D107</f>
        <v>8000</v>
      </c>
      <c r="J107" s="24">
        <v>0</v>
      </c>
      <c r="K107" s="24">
        <f t="shared" ref="K107" si="176">SUM(I107,J107)</f>
        <v>8000</v>
      </c>
    </row>
    <row r="108" spans="1:11" ht="15.75">
      <c r="A108" s="11">
        <v>43469</v>
      </c>
      <c r="B108" s="12" t="s">
        <v>23</v>
      </c>
      <c r="C108" s="12">
        <v>500</v>
      </c>
      <c r="D108" s="12">
        <v>2</v>
      </c>
      <c r="E108" s="12" t="s">
        <v>16</v>
      </c>
      <c r="F108" s="13">
        <v>885</v>
      </c>
      <c r="G108" s="13">
        <v>880.3</v>
      </c>
      <c r="H108" s="13">
        <v>868.2</v>
      </c>
      <c r="I108" s="24">
        <f>(IF(E108="SELL",F108-G108,IF(E108="BUY",G108-F108)))*C108*D108</f>
        <v>4700.0000000000455</v>
      </c>
      <c r="J108" s="24">
        <f>(IF(E108="SELL",IF(H108="",0,G108-H108),IF(E108="BUY",IF(H108="",0,H108-G108))))*C108*D108</f>
        <v>12099.999999999909</v>
      </c>
      <c r="K108" s="24">
        <f t="shared" ref="K108" si="177">SUM(I108,J108)</f>
        <v>16799.999999999956</v>
      </c>
    </row>
    <row r="109" spans="1:11" ht="15.75">
      <c r="A109" s="11">
        <v>43468</v>
      </c>
      <c r="B109" s="12" t="s">
        <v>93</v>
      </c>
      <c r="C109" s="12">
        <v>1800</v>
      </c>
      <c r="D109" s="12">
        <v>2</v>
      </c>
      <c r="E109" s="12" t="s">
        <v>16</v>
      </c>
      <c r="F109" s="13">
        <v>344.15</v>
      </c>
      <c r="G109" s="13">
        <v>346</v>
      </c>
      <c r="H109" s="13">
        <v>0</v>
      </c>
      <c r="I109" s="24">
        <f t="shared" ref="I109" si="178">(IF(E109="SELL",F109-G109,IF(E109="BUY",G109-F109)))*C109*D109</f>
        <v>-6660.0000000000819</v>
      </c>
      <c r="J109" s="24">
        <v>0</v>
      </c>
      <c r="K109" s="24">
        <f t="shared" ref="K109" si="179">SUM(I109,J109)</f>
        <v>-6660.0000000000819</v>
      </c>
    </row>
    <row r="110" spans="1:11" ht="15.75">
      <c r="A110" s="11">
        <v>43465</v>
      </c>
      <c r="B110" s="12" t="s">
        <v>49</v>
      </c>
      <c r="C110" s="12">
        <v>2500</v>
      </c>
      <c r="D110" s="12">
        <v>2</v>
      </c>
      <c r="E110" s="12" t="s">
        <v>10</v>
      </c>
      <c r="F110" s="13">
        <v>167</v>
      </c>
      <c r="G110" s="13">
        <v>168.5</v>
      </c>
      <c r="H110" s="13">
        <v>171.1</v>
      </c>
      <c r="I110" s="24">
        <f t="shared" ref="I110" si="180">(IF(E110="SELL",F110-G110,IF(E110="BUY",G110-F110)))*C110*D110</f>
        <v>7500</v>
      </c>
      <c r="J110" s="24">
        <v>0</v>
      </c>
      <c r="K110" s="24">
        <f t="shared" ref="K110" si="181">SUM(I110,J110)</f>
        <v>7500</v>
      </c>
    </row>
    <row r="111" spans="1:11" ht="15.75">
      <c r="A111" s="11">
        <v>43462</v>
      </c>
      <c r="B111" s="12" t="s">
        <v>18</v>
      </c>
      <c r="C111" s="12">
        <v>1500</v>
      </c>
      <c r="D111" s="12">
        <v>2</v>
      </c>
      <c r="E111" s="12" t="s">
        <v>10</v>
      </c>
      <c r="F111" s="13">
        <v>505</v>
      </c>
      <c r="G111" s="13">
        <v>510</v>
      </c>
      <c r="H111" s="13">
        <v>515.5</v>
      </c>
      <c r="I111" s="24">
        <f t="shared" ref="I111" si="182">(IF(E111="SELL",F111-G111,IF(E111="BUY",G111-F111)))*C111*D111</f>
        <v>15000</v>
      </c>
      <c r="J111" s="24">
        <v>0</v>
      </c>
      <c r="K111" s="24">
        <f t="shared" ref="K111" si="183">SUM(I111,J111)</f>
        <v>15000</v>
      </c>
    </row>
    <row r="112" spans="1:11" ht="15.75">
      <c r="A112" s="11">
        <v>43461</v>
      </c>
      <c r="B112" s="12" t="s">
        <v>44</v>
      </c>
      <c r="C112" s="12">
        <v>1200</v>
      </c>
      <c r="D112" s="12">
        <v>2</v>
      </c>
      <c r="E112" s="12" t="s">
        <v>10</v>
      </c>
      <c r="F112" s="13">
        <v>268.64999999999998</v>
      </c>
      <c r="G112" s="13">
        <v>273</v>
      </c>
      <c r="H112" s="13">
        <v>280.85000000000002</v>
      </c>
      <c r="I112" s="24">
        <f t="shared" ref="I112" si="184">(IF(E112="SELL",F112-G112,IF(E112="BUY",G112-F112)))*C112*D112</f>
        <v>10440.000000000055</v>
      </c>
      <c r="J112" s="24">
        <v>0</v>
      </c>
      <c r="K112" s="24">
        <f t="shared" ref="K112" si="185">SUM(I112,J112)</f>
        <v>10440.000000000055</v>
      </c>
    </row>
    <row r="113" spans="1:11" ht="15.75">
      <c r="A113" s="11">
        <v>43460</v>
      </c>
      <c r="B113" s="12" t="s">
        <v>27</v>
      </c>
      <c r="C113" s="12">
        <v>1500</v>
      </c>
      <c r="D113" s="22">
        <v>2</v>
      </c>
      <c r="E113" s="12" t="s">
        <v>16</v>
      </c>
      <c r="F113" s="13">
        <v>228</v>
      </c>
      <c r="G113" s="13">
        <v>228</v>
      </c>
      <c r="H113" s="13">
        <v>0</v>
      </c>
      <c r="I113" s="24">
        <f t="shared" ref="I113" si="186">(IF(E113="SELL",F113-G113,IF(E113="BUY",G113-F113)))*C113*D113</f>
        <v>0</v>
      </c>
      <c r="J113" s="24">
        <v>0</v>
      </c>
      <c r="K113" s="24">
        <f t="shared" ref="K113" si="187">SUM(I113,J113)</f>
        <v>0</v>
      </c>
    </row>
    <row r="114" spans="1:11" ht="15.75">
      <c r="A114" s="11">
        <v>43455</v>
      </c>
      <c r="B114" s="12" t="s">
        <v>119</v>
      </c>
      <c r="C114" s="12">
        <v>1600</v>
      </c>
      <c r="D114" s="12">
        <v>2</v>
      </c>
      <c r="E114" s="12" t="s">
        <v>10</v>
      </c>
      <c r="F114" s="13">
        <v>282.60000000000002</v>
      </c>
      <c r="G114" s="13">
        <v>285</v>
      </c>
      <c r="H114" s="13">
        <v>288.2</v>
      </c>
      <c r="I114" s="24">
        <f t="shared" ref="I114" si="188">(IF(E114="SELL",F114-G114,IF(E114="BUY",G114-F114)))*C114*D114</f>
        <v>7679.9999999999272</v>
      </c>
      <c r="J114" s="24">
        <v>0</v>
      </c>
      <c r="K114" s="24">
        <f t="shared" ref="K114" si="189">SUM(I114,J114)</f>
        <v>7679.9999999999272</v>
      </c>
    </row>
    <row r="115" spans="1:11" ht="15.75">
      <c r="A115" s="11">
        <v>43452</v>
      </c>
      <c r="B115" s="12" t="s">
        <v>111</v>
      </c>
      <c r="C115" s="12">
        <v>500</v>
      </c>
      <c r="D115" s="12">
        <v>2</v>
      </c>
      <c r="E115" s="12" t="s">
        <v>10</v>
      </c>
      <c r="F115" s="13">
        <v>2226.1999999999998</v>
      </c>
      <c r="G115" s="13">
        <v>2226.1999999999998</v>
      </c>
      <c r="H115" s="13">
        <v>0</v>
      </c>
      <c r="I115" s="24">
        <f t="shared" ref="I115" si="190">(IF(E115="SELL",F115-G115,IF(E115="BUY",G115-F115)))*C115*D115</f>
        <v>0</v>
      </c>
      <c r="J115" s="24">
        <v>0</v>
      </c>
      <c r="K115" s="24">
        <v>0</v>
      </c>
    </row>
    <row r="116" spans="1:11" ht="15.75">
      <c r="A116" s="11">
        <v>43451</v>
      </c>
      <c r="B116" s="12" t="s">
        <v>23</v>
      </c>
      <c r="C116" s="12">
        <v>500</v>
      </c>
      <c r="D116" s="12">
        <v>2</v>
      </c>
      <c r="E116" s="12" t="s">
        <v>10</v>
      </c>
      <c r="F116" s="13">
        <v>820</v>
      </c>
      <c r="G116" s="13">
        <v>830</v>
      </c>
      <c r="H116" s="13">
        <v>838.3</v>
      </c>
      <c r="I116" s="24">
        <f t="shared" ref="I116" si="191">(IF(E116="SELL",F116-G116,IF(E116="BUY",G116-F116)))*C116*D116</f>
        <v>10000</v>
      </c>
      <c r="J116" s="24">
        <f>(IF(E116="SELL",IF(H116="",0,G116-H116),IF(E116="BUY",IF(H116="",0,H116-G116))))*C116*D116</f>
        <v>8299.9999999999545</v>
      </c>
      <c r="K116" s="24">
        <f t="shared" ref="K116" si="192">SUM(I116,J116)</f>
        <v>18299.999999999956</v>
      </c>
    </row>
    <row r="117" spans="1:11" ht="15.75">
      <c r="A117" s="11">
        <v>43451</v>
      </c>
      <c r="B117" s="12" t="s">
        <v>37</v>
      </c>
      <c r="C117" s="12">
        <v>900</v>
      </c>
      <c r="D117" s="12">
        <v>2</v>
      </c>
      <c r="E117" s="12" t="s">
        <v>16</v>
      </c>
      <c r="F117" s="13">
        <v>635</v>
      </c>
      <c r="G117" s="13">
        <v>630.20000000000005</v>
      </c>
      <c r="H117" s="13">
        <v>623.5</v>
      </c>
      <c r="I117" s="24">
        <f t="shared" ref="I117" si="193">(IF(E117="SELL",F117-G117,IF(E117="BUY",G117-F117)))*C117*D117</f>
        <v>8639.9999999999181</v>
      </c>
      <c r="J117" s="24">
        <v>0</v>
      </c>
      <c r="K117" s="24">
        <f t="shared" ref="K117" si="194">SUM(I117,J117)</f>
        <v>8639.9999999999181</v>
      </c>
    </row>
    <row r="118" spans="1:11" ht="15.75">
      <c r="A118" s="11">
        <v>43447</v>
      </c>
      <c r="B118" s="12" t="s">
        <v>86</v>
      </c>
      <c r="C118" s="12">
        <v>600</v>
      </c>
      <c r="D118" s="12">
        <v>2</v>
      </c>
      <c r="E118" s="12" t="s">
        <v>10</v>
      </c>
      <c r="F118" s="13">
        <v>1176.2</v>
      </c>
      <c r="G118" s="13">
        <v>1185.3</v>
      </c>
      <c r="H118" s="13">
        <v>1196.2</v>
      </c>
      <c r="I118" s="24">
        <f t="shared" ref="I118" si="195">(IF(E118="SELL",F118-G118,IF(E118="BUY",G118-F118)))*C118*D118</f>
        <v>10919.999999999891</v>
      </c>
      <c r="J118" s="24">
        <f>(IF(E118="SELL",IF(H118="",0,G118-H118),IF(E118="BUY",IF(H118="",0,H118-G118))))*C118*D118</f>
        <v>13080.000000000109</v>
      </c>
      <c r="K118" s="24">
        <f t="shared" ref="K118" si="196">SUM(I118,J118)</f>
        <v>24000</v>
      </c>
    </row>
    <row r="119" spans="1:11" ht="15.75">
      <c r="A119" s="11">
        <v>43446</v>
      </c>
      <c r="B119" s="12" t="s">
        <v>76</v>
      </c>
      <c r="C119" s="12">
        <v>1250</v>
      </c>
      <c r="D119" s="12">
        <v>2</v>
      </c>
      <c r="E119" s="12" t="s">
        <v>10</v>
      </c>
      <c r="F119" s="13">
        <v>638</v>
      </c>
      <c r="G119" s="13">
        <v>641</v>
      </c>
      <c r="H119" s="13">
        <v>645</v>
      </c>
      <c r="I119" s="24">
        <f t="shared" ref="I119" si="197">(IF(E119="SELL",F119-G119,IF(E119="BUY",G119-F119)))*C119*D119</f>
        <v>7500</v>
      </c>
      <c r="J119" s="24">
        <f>(IF(E119="SELL",IF(H119="",0,G119-H119),IF(E119="BUY",IF(H119="",0,H119-G119))))*C119*D119</f>
        <v>10000</v>
      </c>
      <c r="K119" s="24">
        <f t="shared" ref="K119" si="198">SUM(I119,J119)</f>
        <v>17500</v>
      </c>
    </row>
    <row r="120" spans="1:11" ht="15.75">
      <c r="A120" s="11">
        <v>43446</v>
      </c>
      <c r="B120" s="12" t="s">
        <v>184</v>
      </c>
      <c r="C120" s="12">
        <v>500</v>
      </c>
      <c r="D120" s="12">
        <v>2</v>
      </c>
      <c r="E120" s="12" t="s">
        <v>10</v>
      </c>
      <c r="F120" s="13">
        <v>735</v>
      </c>
      <c r="G120" s="13">
        <v>726.2</v>
      </c>
      <c r="H120" s="13">
        <v>0</v>
      </c>
      <c r="I120" s="24">
        <f t="shared" ref="I120" si="199">(IF(E120="SELL",F120-G120,IF(E120="BUY",G120-F120)))*C120*D120</f>
        <v>-8799.9999999999545</v>
      </c>
      <c r="J120" s="24">
        <v>0</v>
      </c>
      <c r="K120" s="24">
        <f t="shared" ref="K120" si="200">SUM(I120,J120)</f>
        <v>-8799.9999999999545</v>
      </c>
    </row>
    <row r="121" spans="1:11" ht="15.75">
      <c r="A121" s="11">
        <v>43444</v>
      </c>
      <c r="B121" s="12" t="s">
        <v>60</v>
      </c>
      <c r="C121" s="12">
        <v>600</v>
      </c>
      <c r="D121" s="12">
        <v>2</v>
      </c>
      <c r="E121" s="12" t="s">
        <v>10</v>
      </c>
      <c r="F121" s="13">
        <v>862</v>
      </c>
      <c r="G121" s="13">
        <v>868.2</v>
      </c>
      <c r="H121" s="13">
        <v>876</v>
      </c>
      <c r="I121" s="24">
        <f t="shared" ref="I121" si="201">(IF(E121="SELL",F121-G121,IF(E121="BUY",G121-F121)))*C121*D121</f>
        <v>7440.0000000000546</v>
      </c>
      <c r="J121" s="24">
        <f>(IF(E121="SELL",IF(H121="",0,G121-H121),IF(E121="BUY",IF(H121="",0,H121-G121))))*C121*D121</f>
        <v>9359.9999999999454</v>
      </c>
      <c r="K121" s="24">
        <f t="shared" ref="K121" si="202">SUM(I121,J121)</f>
        <v>16800</v>
      </c>
    </row>
    <row r="122" spans="1:11" ht="15.75">
      <c r="A122" s="11">
        <v>43440</v>
      </c>
      <c r="B122" s="12" t="s">
        <v>18</v>
      </c>
      <c r="C122" s="12">
        <v>1500</v>
      </c>
      <c r="D122" s="12">
        <v>2</v>
      </c>
      <c r="E122" s="12" t="s">
        <v>16</v>
      </c>
      <c r="F122" s="13">
        <v>410</v>
      </c>
      <c r="G122" s="13">
        <v>405.3</v>
      </c>
      <c r="H122" s="13">
        <v>399.2</v>
      </c>
      <c r="I122" s="24">
        <f t="shared" ref="I122" si="203">(IF(E122="SELL",F122-G122,IF(E122="BUY",G122-F122)))*C122*D122</f>
        <v>14099.999999999965</v>
      </c>
      <c r="J122" s="24">
        <f>(IF(E122="SELL",IF(H122="",0,G122-H122),IF(E122="BUY",IF(H122="",0,H122-G122))))*C122*D122</f>
        <v>18300.000000000069</v>
      </c>
      <c r="K122" s="24">
        <f t="shared" ref="K122" si="204">SUM(I122,J122)</f>
        <v>32400.000000000036</v>
      </c>
    </row>
    <row r="123" spans="1:11" ht="15.75">
      <c r="A123" s="11">
        <v>43440</v>
      </c>
      <c r="B123" s="12" t="s">
        <v>59</v>
      </c>
      <c r="C123" s="12">
        <v>250</v>
      </c>
      <c r="D123" s="12">
        <v>2</v>
      </c>
      <c r="E123" s="12" t="s">
        <v>16</v>
      </c>
      <c r="F123" s="13">
        <v>2458.3000000000002</v>
      </c>
      <c r="G123" s="13">
        <v>2438</v>
      </c>
      <c r="H123" s="13">
        <v>2415.3000000000002</v>
      </c>
      <c r="I123" s="24">
        <f t="shared" ref="I123" si="205">(IF(E123="SELL",F123-G123,IF(E123="BUY",G123-F123)))*C123*D123</f>
        <v>10150.000000000091</v>
      </c>
      <c r="J123" s="24">
        <v>0</v>
      </c>
      <c r="K123" s="24">
        <f t="shared" ref="K123" si="206">SUM(I123,J123)</f>
        <v>10150.000000000091</v>
      </c>
    </row>
    <row r="124" spans="1:11" ht="15.75">
      <c r="A124" s="11">
        <v>43440</v>
      </c>
      <c r="B124" s="12" t="s">
        <v>135</v>
      </c>
      <c r="C124" s="12">
        <v>4000</v>
      </c>
      <c r="D124" s="12">
        <v>2</v>
      </c>
      <c r="E124" s="12" t="s">
        <v>10</v>
      </c>
      <c r="F124" s="13">
        <v>47.1</v>
      </c>
      <c r="G124" s="13">
        <v>46</v>
      </c>
      <c r="H124" s="13">
        <v>0</v>
      </c>
      <c r="I124" s="24">
        <f t="shared" ref="I124" si="207">(IF(E124="SELL",F124-G124,IF(E124="BUY",G124-F124)))*C124*D124</f>
        <v>-8800.0000000000109</v>
      </c>
      <c r="J124" s="24">
        <v>0</v>
      </c>
      <c r="K124" s="24">
        <f t="shared" ref="K124" si="208">SUM(I124,J124)</f>
        <v>-8800.0000000000109</v>
      </c>
    </row>
    <row r="125" spans="1:11" ht="15.75">
      <c r="A125" s="11">
        <v>43439</v>
      </c>
      <c r="B125" s="12" t="s">
        <v>131</v>
      </c>
      <c r="C125" s="12">
        <v>1200</v>
      </c>
      <c r="D125" s="12">
        <v>2</v>
      </c>
      <c r="E125" s="12" t="s">
        <v>16</v>
      </c>
      <c r="F125" s="13">
        <v>429</v>
      </c>
      <c r="G125" s="13">
        <v>426</v>
      </c>
      <c r="H125" s="13">
        <v>422.3</v>
      </c>
      <c r="I125" s="24">
        <f t="shared" ref="I125" si="209">(IF(E125="SELL",F125-G125,IF(E125="BUY",G125-F125)))*C125*D125</f>
        <v>7200</v>
      </c>
      <c r="J125" s="24">
        <f>(IF(E125="SELL",IF(H125="",0,G125-H125),IF(E125="BUY",IF(H125="",0,H125-G125))))*C125*D125</f>
        <v>8879.9999999999727</v>
      </c>
      <c r="K125" s="24">
        <f t="shared" ref="K125" si="210">SUM(I125,J125)</f>
        <v>16079.999999999973</v>
      </c>
    </row>
    <row r="126" spans="1:11" ht="15.75">
      <c r="A126" s="11">
        <v>43438</v>
      </c>
      <c r="B126" s="12" t="s">
        <v>184</v>
      </c>
      <c r="C126" s="12">
        <v>500</v>
      </c>
      <c r="D126" s="12">
        <v>2</v>
      </c>
      <c r="E126" s="12" t="s">
        <v>10</v>
      </c>
      <c r="F126" s="13">
        <v>800</v>
      </c>
      <c r="G126" s="13">
        <v>810.1</v>
      </c>
      <c r="H126" s="13">
        <v>815.5</v>
      </c>
      <c r="I126" s="24">
        <f t="shared" ref="I126" si="211">(IF(E126="SELL",F126-G126,IF(E126="BUY",G126-F126)))*C126*D126</f>
        <v>10100.000000000022</v>
      </c>
      <c r="J126" s="24">
        <f>(IF(E126="SELL",IF(H126="",0,G126-H126),IF(E126="BUY",IF(H126="",0,H126-G126))))*C126*D126</f>
        <v>5399.9999999999773</v>
      </c>
      <c r="K126" s="24">
        <f t="shared" ref="K126" si="212">SUM(I126,J126)</f>
        <v>15500</v>
      </c>
    </row>
    <row r="127" spans="1:11" ht="15.75">
      <c r="A127" s="11">
        <v>43437</v>
      </c>
      <c r="B127" s="12" t="s">
        <v>49</v>
      </c>
      <c r="C127" s="12">
        <v>2400</v>
      </c>
      <c r="D127" s="12">
        <v>2</v>
      </c>
      <c r="E127" s="12" t="s">
        <v>10</v>
      </c>
      <c r="F127" s="13">
        <v>160.30000000000001</v>
      </c>
      <c r="G127" s="13">
        <v>162.5</v>
      </c>
      <c r="H127" s="13">
        <v>165</v>
      </c>
      <c r="I127" s="24">
        <f t="shared" ref="I127" si="213">(IF(E127="SELL",F127-G127,IF(E127="BUY",G127-F127)))*C127*D127</f>
        <v>10559.999999999945</v>
      </c>
      <c r="J127" s="24">
        <f>(IF(E127="SELL",IF(H127="",0,G127-H127),IF(E127="BUY",IF(H127="",0,H127-G127))))*C127*D127</f>
        <v>12000</v>
      </c>
      <c r="K127" s="24">
        <f t="shared" ref="K127" si="214">SUM(I127,J127)</f>
        <v>22559.999999999945</v>
      </c>
    </row>
    <row r="128" spans="1:11" ht="15.75">
      <c r="A128" s="11">
        <v>43434</v>
      </c>
      <c r="B128" s="12" t="s">
        <v>44</v>
      </c>
      <c r="C128" s="12">
        <v>1200</v>
      </c>
      <c r="D128" s="12">
        <v>2</v>
      </c>
      <c r="E128" s="12" t="s">
        <v>16</v>
      </c>
      <c r="F128" s="13">
        <v>306</v>
      </c>
      <c r="G128" s="13">
        <v>303.8</v>
      </c>
      <c r="H128" s="13">
        <v>300</v>
      </c>
      <c r="I128" s="24">
        <f t="shared" ref="I128" si="215">(IF(E128="SELL",F128-G128,IF(E128="BUY",G128-F128)))*C128*D128</f>
        <v>5279.9999999999727</v>
      </c>
      <c r="J128" s="24">
        <v>0</v>
      </c>
      <c r="K128" s="24">
        <f t="shared" ref="K128" si="216">SUM(I128,J128)</f>
        <v>5279.9999999999727</v>
      </c>
    </row>
    <row r="129" spans="1:11" ht="15.75">
      <c r="A129" s="11">
        <v>43433</v>
      </c>
      <c r="B129" s="12" t="s">
        <v>44</v>
      </c>
      <c r="C129" s="12">
        <v>1200</v>
      </c>
      <c r="D129" s="12">
        <v>2</v>
      </c>
      <c r="E129" s="12" t="s">
        <v>10</v>
      </c>
      <c r="F129" s="13">
        <v>310.10000000000002</v>
      </c>
      <c r="G129" s="13">
        <v>315</v>
      </c>
      <c r="H129" s="13">
        <v>320</v>
      </c>
      <c r="I129" s="24">
        <f t="shared" ref="I129" si="217">(IF(E129="SELL",F129-G129,IF(E129="BUY",G129-F129)))*C129*D129</f>
        <v>11759.999999999945</v>
      </c>
      <c r="J129" s="24">
        <v>0</v>
      </c>
      <c r="K129" s="24">
        <f t="shared" ref="K129" si="218">SUM(I129,J129)</f>
        <v>11759.999999999945</v>
      </c>
    </row>
    <row r="130" spans="1:11" ht="15.75">
      <c r="A130" s="11">
        <v>43431</v>
      </c>
      <c r="B130" s="12" t="s">
        <v>59</v>
      </c>
      <c r="C130" s="12">
        <v>500</v>
      </c>
      <c r="D130" s="12">
        <v>2</v>
      </c>
      <c r="E130" s="12" t="s">
        <v>10</v>
      </c>
      <c r="F130" s="13">
        <v>2400.5</v>
      </c>
      <c r="G130" s="13">
        <v>2400.5</v>
      </c>
      <c r="H130" s="13">
        <v>0</v>
      </c>
      <c r="I130" s="24">
        <f t="shared" ref="I130" si="219">(IF(E130="SELL",F130-G130,IF(E130="BUY",G130-F130)))*C130*D130</f>
        <v>0</v>
      </c>
      <c r="J130" s="24">
        <v>0</v>
      </c>
      <c r="K130" s="24">
        <f t="shared" ref="K130" si="220">SUM(I130,J130)</f>
        <v>0</v>
      </c>
    </row>
    <row r="131" spans="1:11" ht="15.75">
      <c r="A131" s="11">
        <v>43430</v>
      </c>
      <c r="B131" s="12" t="s">
        <v>141</v>
      </c>
      <c r="C131" s="12">
        <v>8000</v>
      </c>
      <c r="D131" s="12">
        <v>2</v>
      </c>
      <c r="E131" s="12" t="s">
        <v>16</v>
      </c>
      <c r="F131" s="13">
        <v>84.65</v>
      </c>
      <c r="G131" s="13">
        <v>83.5</v>
      </c>
      <c r="H131" s="13">
        <v>82</v>
      </c>
      <c r="I131" s="24">
        <f t="shared" ref="I131" si="221">(IF(E131="SELL",F131-G131,IF(E131="BUY",G131-F131)))*C131*D131</f>
        <v>18400.000000000091</v>
      </c>
      <c r="J131" s="24">
        <v>0</v>
      </c>
      <c r="K131" s="24">
        <f t="shared" ref="K131" si="222">SUM(I131,J131)</f>
        <v>18400.000000000091</v>
      </c>
    </row>
    <row r="132" spans="1:11" ht="15.75">
      <c r="A132" s="11">
        <v>43426</v>
      </c>
      <c r="B132" s="12" t="s">
        <v>83</v>
      </c>
      <c r="C132" s="12">
        <v>400</v>
      </c>
      <c r="D132" s="12">
        <v>2</v>
      </c>
      <c r="E132" s="12" t="s">
        <v>10</v>
      </c>
      <c r="F132" s="13">
        <v>985.3</v>
      </c>
      <c r="G132" s="13">
        <v>990.2</v>
      </c>
      <c r="H132" s="13">
        <v>996</v>
      </c>
      <c r="I132" s="24">
        <f t="shared" ref="I132" si="223">(IF(E132="SELL",F132-G132,IF(E132="BUY",G132-F132)))*C132*D132</f>
        <v>3920.0000000000728</v>
      </c>
      <c r="J132" s="24">
        <f>(IF(E132="SELL",IF(H132="",0,G132-H132),IF(E132="BUY",IF(H132="",0,H132-G132))))*C132*D132</f>
        <v>4639.9999999999636</v>
      </c>
      <c r="K132" s="24">
        <f t="shared" ref="K132" si="224">SUM(I132,J132)</f>
        <v>8560.0000000000364</v>
      </c>
    </row>
    <row r="133" spans="1:11" ht="15.75">
      <c r="A133" s="11">
        <v>43425</v>
      </c>
      <c r="B133" s="12" t="s">
        <v>186</v>
      </c>
      <c r="C133" s="12">
        <v>1000</v>
      </c>
      <c r="D133" s="12">
        <v>2</v>
      </c>
      <c r="E133" s="12" t="s">
        <v>10</v>
      </c>
      <c r="F133" s="13">
        <v>790</v>
      </c>
      <c r="G133" s="13">
        <v>795.5</v>
      </c>
      <c r="H133" s="13">
        <v>803</v>
      </c>
      <c r="I133" s="24">
        <f t="shared" ref="I133" si="225">(IF(E133="SELL",F133-G133,IF(E133="BUY",G133-F133)))*C133*D133</f>
        <v>11000</v>
      </c>
      <c r="J133" s="24">
        <f>(IF(E133="SELL",IF(H133="",0,G133-H133),IF(E133="BUY",IF(H133="",0,H133-G133))))*C133*D133</f>
        <v>15000</v>
      </c>
      <c r="K133" s="24">
        <f t="shared" ref="K133" si="226">SUM(I133,J133)</f>
        <v>26000</v>
      </c>
    </row>
    <row r="134" spans="1:11" ht="15.75">
      <c r="A134" s="11">
        <v>43424</v>
      </c>
      <c r="B134" s="12" t="s">
        <v>72</v>
      </c>
      <c r="C134" s="12">
        <v>1400</v>
      </c>
      <c r="D134" s="12">
        <v>2</v>
      </c>
      <c r="E134" s="12" t="s">
        <v>10</v>
      </c>
      <c r="F134" s="13">
        <v>503</v>
      </c>
      <c r="G134" s="13">
        <v>506</v>
      </c>
      <c r="H134" s="13">
        <v>510.5</v>
      </c>
      <c r="I134" s="24">
        <f t="shared" ref="I134" si="227">(IF(E134="SELL",F134-G134,IF(E134="BUY",G134-F134)))*C134*D134</f>
        <v>8400</v>
      </c>
      <c r="J134" s="24">
        <f>(IF(E134="SELL",IF(H134="",0,G134-H134),IF(E134="BUY",IF(H134="",0,H134-G134))))*C134*D134</f>
        <v>12600</v>
      </c>
      <c r="K134" s="24">
        <f t="shared" ref="K134" si="228">SUM(I134,J134)</f>
        <v>21000</v>
      </c>
    </row>
    <row r="135" spans="1:11" ht="15.75">
      <c r="A135" s="11">
        <v>43423</v>
      </c>
      <c r="B135" s="12" t="s">
        <v>169</v>
      </c>
      <c r="C135" s="12">
        <v>500</v>
      </c>
      <c r="D135" s="12">
        <v>2</v>
      </c>
      <c r="E135" s="12" t="s">
        <v>16</v>
      </c>
      <c r="F135" s="13">
        <v>933</v>
      </c>
      <c r="G135" s="13">
        <v>926</v>
      </c>
      <c r="H135" s="13">
        <v>920.3</v>
      </c>
      <c r="I135" s="24">
        <f t="shared" ref="I135" si="229">(IF(E135="SELL",F135-G135,IF(E135="BUY",G135-F135)))*C135*D135</f>
        <v>7000</v>
      </c>
      <c r="J135" s="24">
        <v>0</v>
      </c>
      <c r="K135" s="24">
        <f t="shared" ref="K135" si="230">SUM(I135,J135)</f>
        <v>7000</v>
      </c>
    </row>
    <row r="136" spans="1:11" ht="15.75">
      <c r="A136" s="11">
        <v>43419</v>
      </c>
      <c r="B136" s="12" t="s">
        <v>184</v>
      </c>
      <c r="C136" s="12">
        <v>500</v>
      </c>
      <c r="D136" s="12">
        <v>2</v>
      </c>
      <c r="E136" s="12" t="s">
        <v>16</v>
      </c>
      <c r="F136" s="13">
        <v>836</v>
      </c>
      <c r="G136" s="13">
        <v>830</v>
      </c>
      <c r="H136" s="13">
        <v>820</v>
      </c>
      <c r="I136" s="24">
        <f t="shared" ref="I136" si="231">(IF(E136="SELL",F136-G136,IF(E136="BUY",G136-F136)))*C136*D136</f>
        <v>6000</v>
      </c>
      <c r="J136" s="24">
        <f>(IF(E136="SELL",IF(H136="",0,G136-H136),IF(E136="BUY",IF(H136="",0,H136-G136))))*C136*D136</f>
        <v>10000</v>
      </c>
      <c r="K136" s="24">
        <f t="shared" ref="K136" si="232">SUM(I136,J136)</f>
        <v>16000</v>
      </c>
    </row>
    <row r="137" spans="1:11" ht="15.75">
      <c r="A137" s="11">
        <v>43418</v>
      </c>
      <c r="B137" s="12" t="s">
        <v>185</v>
      </c>
      <c r="C137" s="12">
        <v>900</v>
      </c>
      <c r="D137" s="12">
        <v>2</v>
      </c>
      <c r="E137" s="12" t="s">
        <v>16</v>
      </c>
      <c r="F137" s="13">
        <v>526</v>
      </c>
      <c r="G137" s="13">
        <v>523.04999999999995</v>
      </c>
      <c r="H137" s="13">
        <v>520.29999999999995</v>
      </c>
      <c r="I137" s="24">
        <f t="shared" ref="I137" si="233">(IF(E137="SELL",F137-G137,IF(E137="BUY",G137-F137)))*C137*D137</f>
        <v>5310.0000000000819</v>
      </c>
      <c r="J137" s="24">
        <v>0</v>
      </c>
      <c r="K137" s="24">
        <f t="shared" ref="K137" si="234">SUM(I137,J137)</f>
        <v>5310.0000000000819</v>
      </c>
    </row>
    <row r="138" spans="1:11" ht="15.75">
      <c r="A138" s="11">
        <v>43417</v>
      </c>
      <c r="B138" s="12" t="s">
        <v>184</v>
      </c>
      <c r="C138" s="12">
        <v>500</v>
      </c>
      <c r="D138" s="12">
        <v>2</v>
      </c>
      <c r="E138" s="12" t="s">
        <v>16</v>
      </c>
      <c r="F138" s="13">
        <v>848.2</v>
      </c>
      <c r="G138" s="13">
        <v>848.2</v>
      </c>
      <c r="H138" s="13">
        <v>0</v>
      </c>
      <c r="I138" s="24">
        <f t="shared" ref="I138" si="235">(IF(E138="SELL",F138-G138,IF(E138="BUY",G138-F138)))*C138*D138</f>
        <v>0</v>
      </c>
      <c r="J138" s="24">
        <v>0</v>
      </c>
      <c r="K138" s="24">
        <f t="shared" ref="K138" si="236">SUM(I138,J138)</f>
        <v>0</v>
      </c>
    </row>
    <row r="139" spans="1:11" ht="15.75">
      <c r="A139" s="11">
        <v>43416</v>
      </c>
      <c r="B139" s="12" t="s">
        <v>59</v>
      </c>
      <c r="C139" s="12">
        <v>500</v>
      </c>
      <c r="D139" s="12">
        <v>2</v>
      </c>
      <c r="E139" s="12" t="s">
        <v>10</v>
      </c>
      <c r="F139" s="13">
        <v>2323</v>
      </c>
      <c r="G139" s="13">
        <v>2331.5</v>
      </c>
      <c r="H139" s="13">
        <v>2355</v>
      </c>
      <c r="I139" s="24">
        <f t="shared" ref="I139" si="237">(IF(E139="SELL",F139-G139,IF(E139="BUY",G139-F139)))*C139*D139</f>
        <v>8500</v>
      </c>
      <c r="J139" s="24">
        <v>0</v>
      </c>
      <c r="K139" s="24">
        <f t="shared" ref="K139" si="238">SUM(I139,J139)</f>
        <v>8500</v>
      </c>
    </row>
    <row r="140" spans="1:11" ht="15.75">
      <c r="A140" s="11">
        <v>43416</v>
      </c>
      <c r="B140" s="12" t="s">
        <v>184</v>
      </c>
      <c r="C140" s="12">
        <v>500</v>
      </c>
      <c r="D140" s="12">
        <v>2</v>
      </c>
      <c r="E140" s="12" t="s">
        <v>10</v>
      </c>
      <c r="F140" s="13">
        <v>875.3</v>
      </c>
      <c r="G140" s="13">
        <v>880.2</v>
      </c>
      <c r="H140" s="13">
        <v>886</v>
      </c>
      <c r="I140" s="24">
        <f t="shared" ref="I140" si="239">(IF(E140="SELL",F140-G140,IF(E140="BUY",G140-F140)))*C140*D140</f>
        <v>4900.0000000000909</v>
      </c>
      <c r="J140" s="24">
        <v>0</v>
      </c>
      <c r="K140" s="24">
        <f t="shared" ref="K140" si="240">SUM(I140,J140)</f>
        <v>4900.0000000000909</v>
      </c>
    </row>
    <row r="141" spans="1:11" ht="15.75">
      <c r="A141" s="11">
        <v>43413</v>
      </c>
      <c r="B141" s="12" t="s">
        <v>183</v>
      </c>
      <c r="C141" s="12">
        <v>350</v>
      </c>
      <c r="D141" s="12">
        <v>2</v>
      </c>
      <c r="E141" s="12" t="s">
        <v>10</v>
      </c>
      <c r="F141" s="13">
        <v>1196</v>
      </c>
      <c r="G141" s="13">
        <v>1215.5</v>
      </c>
      <c r="H141" s="13">
        <v>1230</v>
      </c>
      <c r="I141" s="24">
        <f t="shared" ref="I141" si="241">(IF(E141="SELL",F141-G141,IF(E141="BUY",G141-F141)))*C141*D141</f>
        <v>13650</v>
      </c>
      <c r="J141" s="24">
        <f>(IF(E141="SELL",IF(H141="",0,G141-H141),IF(E141="BUY",IF(H141="",0,H141-G141))))*C141*D141</f>
        <v>10150</v>
      </c>
      <c r="K141" s="24">
        <f t="shared" ref="K141" si="242">SUM(I141,J141)</f>
        <v>23800</v>
      </c>
    </row>
    <row r="142" spans="1:11" ht="15.75">
      <c r="A142" s="11">
        <v>43406</v>
      </c>
      <c r="B142" s="12" t="s">
        <v>172</v>
      </c>
      <c r="C142" s="12">
        <v>12000</v>
      </c>
      <c r="D142" s="12">
        <v>2</v>
      </c>
      <c r="E142" s="12" t="s">
        <v>10</v>
      </c>
      <c r="F142" s="13">
        <v>71</v>
      </c>
      <c r="G142" s="13">
        <v>70</v>
      </c>
      <c r="H142" s="13">
        <v>0</v>
      </c>
      <c r="I142" s="24">
        <f t="shared" ref="I142" si="243">(IF(E142="SELL",F142-G142,IF(E142="BUY",G142-F142)))*C142*D142</f>
        <v>-24000</v>
      </c>
      <c r="J142" s="24">
        <v>0</v>
      </c>
      <c r="K142" s="24">
        <f t="shared" ref="K142" si="244">SUM(I142,J142)</f>
        <v>-24000</v>
      </c>
    </row>
    <row r="143" spans="1:11" ht="15.75">
      <c r="A143" s="11">
        <v>43405</v>
      </c>
      <c r="B143" s="12" t="s">
        <v>182</v>
      </c>
      <c r="C143" s="12">
        <v>1500</v>
      </c>
      <c r="D143" s="12">
        <v>2</v>
      </c>
      <c r="E143" s="12" t="s">
        <v>10</v>
      </c>
      <c r="F143" s="13">
        <v>510.5</v>
      </c>
      <c r="G143" s="13">
        <v>513.45000000000005</v>
      </c>
      <c r="H143" s="13">
        <v>520.29999999999995</v>
      </c>
      <c r="I143" s="24">
        <f t="shared" ref="I143" si="245">(IF(E143="SELL",F143-G143,IF(E143="BUY",G143-F143)))*C143*D143</f>
        <v>8850.0000000001364</v>
      </c>
      <c r="J143" s="24">
        <v>0</v>
      </c>
      <c r="K143" s="24">
        <f t="shared" ref="K143" si="246">SUM(I143,J143)</f>
        <v>8850.0000000001364</v>
      </c>
    </row>
    <row r="144" spans="1:11" ht="15.75">
      <c r="A144" s="11">
        <v>43404</v>
      </c>
      <c r="B144" s="12" t="s">
        <v>60</v>
      </c>
      <c r="C144" s="12">
        <v>1200</v>
      </c>
      <c r="D144" s="22">
        <v>2</v>
      </c>
      <c r="E144" s="12" t="s">
        <v>16</v>
      </c>
      <c r="F144" s="13">
        <v>800</v>
      </c>
      <c r="G144" s="13">
        <v>796.2</v>
      </c>
      <c r="H144" s="13">
        <v>790.2</v>
      </c>
      <c r="I144" s="24">
        <f>(IF(E144="SELL",F144-G144,IF(E144="BUY",G144-F144)))*C144*D144</f>
        <v>9119.9999999998909</v>
      </c>
      <c r="J144" s="24">
        <v>0</v>
      </c>
      <c r="K144" s="24">
        <f t="shared" ref="K144" si="247">SUM(I144,J144)</f>
        <v>9119.9999999998909</v>
      </c>
    </row>
    <row r="145" spans="1:11" ht="15.75">
      <c r="A145" s="11">
        <v>43402</v>
      </c>
      <c r="B145" s="12" t="s">
        <v>27</v>
      </c>
      <c r="C145" s="12">
        <v>1500</v>
      </c>
      <c r="D145" s="22">
        <v>2</v>
      </c>
      <c r="E145" s="12" t="s">
        <v>10</v>
      </c>
      <c r="F145" s="13">
        <v>183.5</v>
      </c>
      <c r="G145" s="13">
        <v>186</v>
      </c>
      <c r="H145" s="13">
        <v>192</v>
      </c>
      <c r="I145" s="24">
        <f t="shared" ref="I145" si="248">(IF(E145="SELL",F145-G145,IF(E145="BUY",G145-F145)))*C145*D145</f>
        <v>7500</v>
      </c>
      <c r="J145" s="24">
        <v>0</v>
      </c>
      <c r="K145" s="24">
        <f t="shared" ref="K145" si="249">SUM(I145,J145)</f>
        <v>7500</v>
      </c>
    </row>
    <row r="146" spans="1:11" ht="15.75">
      <c r="A146" s="11">
        <v>43402</v>
      </c>
      <c r="B146" s="12" t="s">
        <v>79</v>
      </c>
      <c r="C146" s="12">
        <v>750</v>
      </c>
      <c r="D146" s="22">
        <v>2</v>
      </c>
      <c r="E146" s="12" t="s">
        <v>10</v>
      </c>
      <c r="F146" s="13">
        <v>1206.5</v>
      </c>
      <c r="G146" s="13">
        <v>1215.3</v>
      </c>
      <c r="H146" s="13">
        <v>1230.2</v>
      </c>
      <c r="I146" s="24">
        <f t="shared" ref="I146" si="250">(IF(E146="SELL",F146-G146,IF(E146="BUY",G146-F146)))*C146*D146</f>
        <v>13199.999999999931</v>
      </c>
      <c r="J146" s="24">
        <f>(IF(E146="SELL",IF(H146="",0,G146-H146),IF(E146="BUY",IF(H146="",0,H146-G146))))*C146*D146</f>
        <v>22350.000000000138</v>
      </c>
      <c r="K146" s="24">
        <f t="shared" ref="K146" si="251">SUM(I146,J146)</f>
        <v>35550.000000000073</v>
      </c>
    </row>
    <row r="147" spans="1:11" ht="15.75">
      <c r="A147" s="11">
        <v>43399</v>
      </c>
      <c r="B147" s="12" t="s">
        <v>76</v>
      </c>
      <c r="C147" s="12">
        <v>1250</v>
      </c>
      <c r="D147" s="22">
        <v>2</v>
      </c>
      <c r="E147" s="12" t="s">
        <v>16</v>
      </c>
      <c r="F147" s="13">
        <v>526.5</v>
      </c>
      <c r="G147" s="13">
        <v>520.29999999999995</v>
      </c>
      <c r="H147" s="13">
        <v>516.65</v>
      </c>
      <c r="I147" s="24">
        <f>(IF(E147="SELL",F147-G147,IF(E147="BUY",G147-F147)))*C147*D147</f>
        <v>15500.000000000113</v>
      </c>
      <c r="J147" s="24">
        <f>(IF(E147="SELL",IF(H147="",0,G147-H147),IF(E147="BUY",IF(H147="",0,H147-G147))))*C147*D147</f>
        <v>9124.9999999999436</v>
      </c>
      <c r="K147" s="24">
        <f t="shared" ref="K147" si="252">SUM(I147,J147)</f>
        <v>24625.000000000058</v>
      </c>
    </row>
    <row r="148" spans="1:11" ht="15.75">
      <c r="A148" s="11">
        <v>43396</v>
      </c>
      <c r="B148" s="12" t="s">
        <v>116</v>
      </c>
      <c r="C148" s="12">
        <v>1500</v>
      </c>
      <c r="D148" s="22">
        <v>2</v>
      </c>
      <c r="E148" s="12" t="s">
        <v>16</v>
      </c>
      <c r="F148" s="13">
        <v>360.5</v>
      </c>
      <c r="G148" s="13">
        <v>356.5</v>
      </c>
      <c r="H148" s="13">
        <v>350.3</v>
      </c>
      <c r="I148" s="24">
        <f t="shared" ref="I148" si="253">(IF(E148="SELL",F148-G148,IF(E148="BUY",G148-F148)))*C148*D148</f>
        <v>12000</v>
      </c>
      <c r="J148" s="24">
        <f>(IF(E148="SELL",IF(H148="",0,G148-H148),IF(E148="BUY",IF(H148="",0,H148-G148))))*C148*D148</f>
        <v>18599.999999999967</v>
      </c>
      <c r="K148" s="24">
        <f t="shared" ref="K148" si="254">SUM(I148,J148)</f>
        <v>30599.999999999967</v>
      </c>
    </row>
    <row r="149" spans="1:11" ht="15.75">
      <c r="A149" s="11">
        <v>43396</v>
      </c>
      <c r="B149" s="12" t="s">
        <v>60</v>
      </c>
      <c r="C149" s="12">
        <v>1200</v>
      </c>
      <c r="D149" s="22">
        <v>2</v>
      </c>
      <c r="E149" s="12" t="s">
        <v>10</v>
      </c>
      <c r="F149" s="13">
        <v>813.2</v>
      </c>
      <c r="G149" s="13">
        <v>818.2</v>
      </c>
      <c r="H149" s="13">
        <v>826</v>
      </c>
      <c r="I149" s="24">
        <f t="shared" ref="I149" si="255">(IF(E149="SELL",F149-G149,IF(E149="BUY",G149-F149)))*C149*D149</f>
        <v>12000</v>
      </c>
      <c r="J149" s="24">
        <v>0</v>
      </c>
      <c r="K149" s="24">
        <f t="shared" ref="K149" si="256">SUM(I149,J149)</f>
        <v>12000</v>
      </c>
    </row>
    <row r="150" spans="1:11" ht="15.75">
      <c r="A150" s="11">
        <v>43395</v>
      </c>
      <c r="B150" s="12" t="s">
        <v>59</v>
      </c>
      <c r="C150" s="12">
        <v>500</v>
      </c>
      <c r="D150" s="12">
        <v>2</v>
      </c>
      <c r="E150" s="12" t="s">
        <v>16</v>
      </c>
      <c r="F150" s="13">
        <v>2138.3000000000002</v>
      </c>
      <c r="G150" s="13">
        <v>2130.1999999999998</v>
      </c>
      <c r="H150" s="13">
        <v>2115.6</v>
      </c>
      <c r="I150" s="24">
        <f>(IF(E150="SELL",F150-G150,IF(E150="BUY",G150-F150)))*C150*D150</f>
        <v>8100.0000000003638</v>
      </c>
      <c r="J150" s="24">
        <f>(IF(E150="SELL",IF(H150="",0,G150-H150),IF(E150="BUY",IF(H150="",0,H150-G150))))*C150*D150</f>
        <v>14599.999999999909</v>
      </c>
      <c r="K150" s="24">
        <f t="shared" ref="K150" si="257">SUM(I150,J150)</f>
        <v>22700.000000000273</v>
      </c>
    </row>
    <row r="151" spans="1:11" ht="15.75">
      <c r="A151" s="11">
        <v>43395</v>
      </c>
      <c r="B151" s="12" t="s">
        <v>18</v>
      </c>
      <c r="C151" s="12">
        <v>1500</v>
      </c>
      <c r="D151" s="12">
        <v>2</v>
      </c>
      <c r="E151" s="12" t="s">
        <v>10</v>
      </c>
      <c r="F151" s="13">
        <v>388.2</v>
      </c>
      <c r="G151" s="13">
        <v>392</v>
      </c>
      <c r="H151" s="13">
        <v>396.2</v>
      </c>
      <c r="I151" s="24">
        <f>(IF(E151="SELL",F151-G151,IF(E151="BUY",G151-F151)))*C151*D151</f>
        <v>11400.000000000035</v>
      </c>
      <c r="J151" s="24">
        <f>(IF(E151="SELL",IF(H151="",0,G151-H151),IF(E151="BUY",IF(H151="",0,H151-G151))))*C151*D151</f>
        <v>12599.999999999965</v>
      </c>
      <c r="K151" s="24">
        <f t="shared" ref="K151" si="258">SUM(I151,J151)</f>
        <v>24000</v>
      </c>
    </row>
    <row r="152" spans="1:11" ht="15.75">
      <c r="A152" s="11">
        <v>43395</v>
      </c>
      <c r="B152" s="12" t="s">
        <v>64</v>
      </c>
      <c r="C152" s="12">
        <v>2250</v>
      </c>
      <c r="D152" s="12">
        <v>2</v>
      </c>
      <c r="E152" s="12" t="s">
        <v>16</v>
      </c>
      <c r="F152" s="13">
        <v>165.5</v>
      </c>
      <c r="G152" s="13">
        <v>163.85</v>
      </c>
      <c r="H152" s="13">
        <v>161</v>
      </c>
      <c r="I152" s="24">
        <f t="shared" ref="I152" si="259">(IF(E152="SELL",F152-G152,IF(E152="BUY",G152-F152)))*C152*D152</f>
        <v>7425.0000000000255</v>
      </c>
      <c r="J152" s="24">
        <v>0</v>
      </c>
      <c r="K152" s="24">
        <f t="shared" ref="K152" si="260">SUM(I152,J152)</f>
        <v>7425.0000000000255</v>
      </c>
    </row>
    <row r="153" spans="1:11" ht="15.75">
      <c r="A153" s="11">
        <v>43395</v>
      </c>
      <c r="B153" s="12" t="s">
        <v>59</v>
      </c>
      <c r="C153" s="12">
        <v>500</v>
      </c>
      <c r="D153" s="12">
        <v>2</v>
      </c>
      <c r="E153" s="12" t="s">
        <v>16</v>
      </c>
      <c r="F153" s="13">
        <v>2169.1999999999998</v>
      </c>
      <c r="G153" s="13">
        <v>2190</v>
      </c>
      <c r="H153" s="13">
        <v>0</v>
      </c>
      <c r="I153" s="24">
        <f t="shared" ref="I153" si="261">(IF(E153="SELL",F153-G153,IF(E153="BUY",G153-F153)))*C153*D153</f>
        <v>-20800.000000000182</v>
      </c>
      <c r="J153" s="24">
        <v>0</v>
      </c>
      <c r="K153" s="24">
        <f t="shared" ref="K153" si="262">SUM(I153,J153)</f>
        <v>-20800.000000000182</v>
      </c>
    </row>
    <row r="154" spans="1:11" ht="15.75">
      <c r="A154" s="11">
        <v>43392</v>
      </c>
      <c r="B154" s="12" t="s">
        <v>79</v>
      </c>
      <c r="C154" s="12">
        <v>750</v>
      </c>
      <c r="D154" s="12">
        <v>2</v>
      </c>
      <c r="E154" s="12" t="s">
        <v>10</v>
      </c>
      <c r="F154" s="13">
        <v>1238.6500000000001</v>
      </c>
      <c r="G154" s="13">
        <v>1246</v>
      </c>
      <c r="H154" s="13">
        <v>1256</v>
      </c>
      <c r="I154" s="24">
        <f t="shared" ref="I154" si="263">(IF(E154="SELL",F154-G154,IF(E154="BUY",G154-F154)))*C154*D154</f>
        <v>11024.999999999864</v>
      </c>
      <c r="J154" s="24">
        <f t="shared" ref="J154" si="264">(IF(E154="SELL",IF(H154="",0,G154-H154),IF(E154="BUY",IF(H154="",0,H154-G154))))*C154*D154</f>
        <v>15000</v>
      </c>
      <c r="K154" s="24">
        <f t="shared" ref="K154" si="265">SUM(I154,J154)</f>
        <v>26024.999999999862</v>
      </c>
    </row>
    <row r="155" spans="1:11" ht="15.75">
      <c r="A155" s="11">
        <v>43390</v>
      </c>
      <c r="B155" s="12" t="s">
        <v>120</v>
      </c>
      <c r="C155" s="12">
        <v>4000</v>
      </c>
      <c r="D155" s="12">
        <v>2</v>
      </c>
      <c r="E155" s="12" t="s">
        <v>10</v>
      </c>
      <c r="F155" s="13">
        <v>160.1</v>
      </c>
      <c r="G155" s="13">
        <v>161.55000000000001</v>
      </c>
      <c r="H155" s="13">
        <v>163.5</v>
      </c>
      <c r="I155" s="24">
        <f t="shared" ref="I155" si="266">(IF(E155="SELL",F155-G155,IF(E155="BUY",G155-F155)))*C155*D155</f>
        <v>11600.000000000136</v>
      </c>
      <c r="J155" s="24">
        <f>(IF(E155="SELL",IF(H155="",0,G155-H155),IF(E155="BUY",IF(H155="",0,H155-G155))))*C155*D155</f>
        <v>15599.999999999909</v>
      </c>
      <c r="K155" s="24">
        <f t="shared" ref="K155" si="267">SUM(I155,J155)</f>
        <v>27200.000000000044</v>
      </c>
    </row>
    <row r="156" spans="1:11" ht="15.75">
      <c r="A156" s="11">
        <v>43390</v>
      </c>
      <c r="B156" s="12" t="s">
        <v>181</v>
      </c>
      <c r="C156" s="12">
        <v>2500</v>
      </c>
      <c r="D156" s="12">
        <v>2</v>
      </c>
      <c r="E156" s="12" t="s">
        <v>10</v>
      </c>
      <c r="F156" s="13">
        <v>421.5</v>
      </c>
      <c r="G156" s="13">
        <v>418</v>
      </c>
      <c r="H156" s="13">
        <v>0</v>
      </c>
      <c r="I156" s="24">
        <f t="shared" ref="I156" si="268">(IF(E156="SELL",F156-G156,IF(E156="BUY",G156-F156)))*C156*D156</f>
        <v>-17500</v>
      </c>
      <c r="J156" s="24">
        <v>0</v>
      </c>
      <c r="K156" s="24">
        <f t="shared" ref="K156" si="269">SUM(I156,J156)</f>
        <v>-17500</v>
      </c>
    </row>
    <row r="157" spans="1:11" ht="15.75">
      <c r="A157" s="11">
        <v>43389</v>
      </c>
      <c r="B157" s="12" t="s">
        <v>60</v>
      </c>
      <c r="C157" s="12">
        <v>1200</v>
      </c>
      <c r="D157" s="12">
        <v>2</v>
      </c>
      <c r="E157" s="12" t="s">
        <v>10</v>
      </c>
      <c r="F157" s="13">
        <v>988.2</v>
      </c>
      <c r="G157" s="13">
        <v>992.6</v>
      </c>
      <c r="H157" s="13">
        <v>998.2</v>
      </c>
      <c r="I157" s="24">
        <f t="shared" ref="I157" si="270">(IF(E157="SELL",F157-G157,IF(E157="BUY",G157-F157)))*C157*D157</f>
        <v>10559.999999999945</v>
      </c>
      <c r="J157" s="24">
        <f>(IF(E157="SELL",IF(H157="",0,G157-H157),IF(E157="BUY",IF(H157="",0,H157-G157))))*C157*D157</f>
        <v>13440.000000000055</v>
      </c>
      <c r="K157" s="24">
        <f t="shared" ref="K157" si="271">SUM(I157,J157)</f>
        <v>24000</v>
      </c>
    </row>
    <row r="158" spans="1:11" ht="15.75">
      <c r="A158" s="11">
        <v>43384</v>
      </c>
      <c r="B158" s="12" t="s">
        <v>131</v>
      </c>
      <c r="C158" s="12">
        <v>1200</v>
      </c>
      <c r="D158" s="12">
        <v>2</v>
      </c>
      <c r="E158" s="12" t="s">
        <v>10</v>
      </c>
      <c r="F158" s="13">
        <v>376</v>
      </c>
      <c r="G158" s="13">
        <v>376</v>
      </c>
      <c r="H158" s="13">
        <v>0</v>
      </c>
      <c r="I158" s="24">
        <f t="shared" ref="I158" si="272">(IF(E158="SELL",F158-G158,IF(E158="BUY",G158-F158)))*C158*D158</f>
        <v>0</v>
      </c>
      <c r="J158" s="24">
        <v>0</v>
      </c>
      <c r="K158" s="24">
        <f t="shared" ref="K158" si="273">SUM(I158,J158)</f>
        <v>0</v>
      </c>
    </row>
    <row r="159" spans="1:11" ht="15.75">
      <c r="A159" s="11">
        <v>43383</v>
      </c>
      <c r="B159" s="12" t="s">
        <v>54</v>
      </c>
      <c r="C159" s="12">
        <v>4500</v>
      </c>
      <c r="D159" s="12">
        <v>2</v>
      </c>
      <c r="E159" s="12" t="s">
        <v>10</v>
      </c>
      <c r="F159" s="13">
        <v>204.6</v>
      </c>
      <c r="G159" s="13">
        <v>206</v>
      </c>
      <c r="H159" s="13">
        <v>573</v>
      </c>
      <c r="I159" s="24">
        <f t="shared" ref="I159" si="274">(IF(E159="SELL",F159-G159,IF(E159="BUY",G159-F159)))*C159*D159</f>
        <v>12600.000000000051</v>
      </c>
      <c r="J159" s="24">
        <v>0</v>
      </c>
      <c r="K159" s="24">
        <f t="shared" ref="K159" si="275">SUM(I159,J159)</f>
        <v>12600.000000000051</v>
      </c>
    </row>
    <row r="160" spans="1:11" ht="15.75">
      <c r="A160" s="11">
        <v>43382</v>
      </c>
      <c r="B160" s="12" t="s">
        <v>20</v>
      </c>
      <c r="C160" s="12">
        <v>1250</v>
      </c>
      <c r="D160" s="12">
        <v>2</v>
      </c>
      <c r="E160" s="12" t="s">
        <v>16</v>
      </c>
      <c r="F160" s="13">
        <v>579</v>
      </c>
      <c r="G160" s="13">
        <v>576.20000000000005</v>
      </c>
      <c r="H160" s="13">
        <v>573</v>
      </c>
      <c r="I160" s="24">
        <f t="shared" ref="I160" si="276">(IF(E160="SELL",F160-G160,IF(E160="BUY",G160-F160)))*C160*D160</f>
        <v>6999.9999999998863</v>
      </c>
      <c r="J160" s="24">
        <f>(IF(E160="SELL",IF(H160="",0,G160-H160),IF(E160="BUY",IF(H160="",0,H160-G160))))*C160*D160</f>
        <v>8000.0000000001137</v>
      </c>
      <c r="K160" s="24">
        <f t="shared" ref="K160" si="277">SUM(I160,J160)</f>
        <v>15000</v>
      </c>
    </row>
    <row r="161" spans="1:11" ht="15.75">
      <c r="A161" s="11">
        <v>43381</v>
      </c>
      <c r="B161" s="12" t="s">
        <v>59</v>
      </c>
      <c r="C161" s="12">
        <v>500</v>
      </c>
      <c r="D161" s="12">
        <v>2</v>
      </c>
      <c r="E161" s="12" t="s">
        <v>10</v>
      </c>
      <c r="F161" s="13">
        <v>2010.1</v>
      </c>
      <c r="G161" s="13">
        <v>2020.1</v>
      </c>
      <c r="H161" s="13">
        <v>2030</v>
      </c>
      <c r="I161" s="24">
        <f t="shared" ref="I161" si="278">(IF(E161="SELL",F161-G161,IF(E161="BUY",G161-F161)))*C161*D161</f>
        <v>10000</v>
      </c>
      <c r="J161" s="24">
        <f>(IF(E161="SELL",IF(H161="",0,G161-H161),IF(E161="BUY",IF(H161="",0,H161-G161))))*C161*D161</f>
        <v>9900.0000000000909</v>
      </c>
      <c r="K161" s="24">
        <f t="shared" ref="K161" si="279">SUM(I161,J161)</f>
        <v>19900.000000000091</v>
      </c>
    </row>
    <row r="162" spans="1:11" ht="15.75">
      <c r="A162" s="11">
        <v>43378</v>
      </c>
      <c r="B162" s="12" t="s">
        <v>50</v>
      </c>
      <c r="C162" s="12">
        <v>3000</v>
      </c>
      <c r="D162" s="12">
        <v>2</v>
      </c>
      <c r="E162" s="12" t="s">
        <v>16</v>
      </c>
      <c r="F162" s="13">
        <v>366.8</v>
      </c>
      <c r="G162" s="13">
        <v>365</v>
      </c>
      <c r="H162" s="13">
        <v>362</v>
      </c>
      <c r="I162" s="24">
        <f t="shared" ref="I162" si="280">(IF(E162="SELL",F162-G162,IF(E162="BUY",G162-F162)))*C162*D162</f>
        <v>10800.000000000069</v>
      </c>
      <c r="J162" s="24">
        <f>(IF(E162="SELL",IF(H162="",0,G162-H162),IF(E162="BUY",IF(H162="",0,H162-G162))))*C162*D162</f>
        <v>18000</v>
      </c>
      <c r="K162" s="24">
        <f t="shared" ref="K162" si="281">SUM(I162,J162)</f>
        <v>28800.000000000069</v>
      </c>
    </row>
    <row r="163" spans="1:11" ht="15.75">
      <c r="A163" s="11">
        <v>43377</v>
      </c>
      <c r="B163" s="12" t="s">
        <v>180</v>
      </c>
      <c r="C163" s="12">
        <v>2750</v>
      </c>
      <c r="D163" s="12">
        <v>2</v>
      </c>
      <c r="E163" s="12" t="s">
        <v>16</v>
      </c>
      <c r="F163" s="13">
        <v>236.5</v>
      </c>
      <c r="G163" s="13">
        <v>235</v>
      </c>
      <c r="H163" s="13">
        <v>323.3</v>
      </c>
      <c r="I163" s="24">
        <f t="shared" ref="I163" si="282">(IF(E163="SELL",F163-G163,IF(E163="BUY",G163-F163)))*C163*D163</f>
        <v>8250</v>
      </c>
      <c r="J163" s="24">
        <v>0</v>
      </c>
      <c r="K163" s="24">
        <f t="shared" ref="K163" si="283">SUM(I163,J163)</f>
        <v>8250</v>
      </c>
    </row>
    <row r="164" spans="1:11" ht="15.75">
      <c r="A164" s="11">
        <v>43376</v>
      </c>
      <c r="B164" s="12" t="s">
        <v>131</v>
      </c>
      <c r="C164" s="12">
        <v>1200</v>
      </c>
      <c r="D164" s="12">
        <v>2</v>
      </c>
      <c r="E164" s="12" t="s">
        <v>16</v>
      </c>
      <c r="F164" s="13">
        <v>390</v>
      </c>
      <c r="G164" s="13">
        <v>385.3</v>
      </c>
      <c r="H164" s="13">
        <v>380</v>
      </c>
      <c r="I164" s="24">
        <f t="shared" ref="I164" si="284">(IF(E164="SELL",F164-G164,IF(E164="BUY",G164-F164)))*C164*D164</f>
        <v>11279.999999999973</v>
      </c>
      <c r="J164" s="24">
        <f>(IF(E164="SELL",IF(H164="",0,G164-H164),IF(E164="BUY",IF(H164="",0,H164-G164))))*C164*D164</f>
        <v>12720.000000000027</v>
      </c>
      <c r="K164" s="24">
        <f t="shared" ref="K164" si="285">SUM(I164,J164)</f>
        <v>24000</v>
      </c>
    </row>
    <row r="165" spans="1:11" ht="15.75">
      <c r="A165" s="11">
        <v>43371</v>
      </c>
      <c r="B165" s="12" t="s">
        <v>59</v>
      </c>
      <c r="C165" s="12">
        <v>500</v>
      </c>
      <c r="D165" s="12">
        <v>2</v>
      </c>
      <c r="E165" s="12" t="s">
        <v>16</v>
      </c>
      <c r="F165" s="13">
        <v>2200</v>
      </c>
      <c r="G165" s="13">
        <v>2190</v>
      </c>
      <c r="H165" s="13">
        <v>2165</v>
      </c>
      <c r="I165" s="24">
        <f t="shared" ref="I165" si="286">(IF(E165="SELL",F165-G165,IF(E165="BUY",G165-F165)))*C165*D165</f>
        <v>10000</v>
      </c>
      <c r="J165" s="24">
        <f>(IF(E165="SELL",IF(H165="",0,G165-H165),IF(E165="BUY",IF(H165="",0,H165-G165))))*C165*D165</f>
        <v>25000</v>
      </c>
      <c r="K165" s="24">
        <f t="shared" ref="K165" si="287">SUM(I165,J165)</f>
        <v>35000</v>
      </c>
    </row>
    <row r="166" spans="1:11" ht="15.75">
      <c r="A166" s="11">
        <v>43371</v>
      </c>
      <c r="B166" s="12" t="s">
        <v>73</v>
      </c>
      <c r="C166" s="12">
        <v>800</v>
      </c>
      <c r="D166" s="12">
        <v>2</v>
      </c>
      <c r="E166" s="12" t="s">
        <v>16</v>
      </c>
      <c r="F166" s="13">
        <v>491</v>
      </c>
      <c r="G166" s="13">
        <v>488.2</v>
      </c>
      <c r="H166" s="13">
        <v>483</v>
      </c>
      <c r="I166" s="24">
        <f t="shared" ref="I166" si="288">(IF(E166="SELL",F166-G166,IF(E166="BUY",G166-F166)))*C166*D166</f>
        <v>4480.0000000000182</v>
      </c>
      <c r="J166" s="24">
        <v>0</v>
      </c>
      <c r="K166" s="24">
        <f t="shared" ref="K166" si="289">SUM(I166,J166)</f>
        <v>4480.0000000000182</v>
      </c>
    </row>
    <row r="167" spans="1:11" ht="15.75">
      <c r="A167" s="11">
        <v>43368</v>
      </c>
      <c r="B167" s="12" t="s">
        <v>135</v>
      </c>
      <c r="C167" s="12">
        <v>4000</v>
      </c>
      <c r="D167" s="12">
        <v>2</v>
      </c>
      <c r="E167" s="12" t="s">
        <v>10</v>
      </c>
      <c r="F167" s="13">
        <v>223.5</v>
      </c>
      <c r="G167" s="13">
        <v>226.5</v>
      </c>
      <c r="H167" s="13">
        <v>227.5</v>
      </c>
      <c r="I167" s="24">
        <f t="shared" ref="I167" si="290">(IF(E167="SELL",F167-G167,IF(E167="BUY",G167-F167)))*C167*D167</f>
        <v>24000</v>
      </c>
      <c r="J167" s="24">
        <f>(IF(E167="SELL",IF(H167="",0,G167-H167),IF(E167="BUY",IF(H167="",0,H167-G167))))*C167*D167</f>
        <v>8000</v>
      </c>
      <c r="K167" s="24">
        <f t="shared" ref="K167" si="291">SUM(I167,J167)</f>
        <v>32000</v>
      </c>
    </row>
    <row r="168" spans="1:11" ht="15.75">
      <c r="A168" s="11">
        <v>43367</v>
      </c>
      <c r="B168" s="12" t="s">
        <v>135</v>
      </c>
      <c r="C168" s="12">
        <v>4000</v>
      </c>
      <c r="D168" s="12">
        <v>2</v>
      </c>
      <c r="E168" s="12" t="s">
        <v>10</v>
      </c>
      <c r="F168" s="13">
        <v>211</v>
      </c>
      <c r="G168" s="13">
        <v>212.8</v>
      </c>
      <c r="H168" s="13">
        <v>215</v>
      </c>
      <c r="I168" s="24">
        <f t="shared" ref="I168" si="292">(IF(E168="SELL",F168-G168,IF(E168="BUY",G168-F168)))*C168*D168</f>
        <v>14400.000000000091</v>
      </c>
      <c r="J168" s="24">
        <f>(IF(E168="SELL",IF(H168="",0,G168-H168),IF(E168="BUY",IF(H168="",0,H168-G168))))*C168*D168</f>
        <v>17599.999999999909</v>
      </c>
      <c r="K168" s="24">
        <f t="shared" ref="K168" si="293">SUM(I168,J168)</f>
        <v>32000</v>
      </c>
    </row>
    <row r="169" spans="1:11" ht="15.75">
      <c r="A169" s="11">
        <v>43367</v>
      </c>
      <c r="B169" s="12" t="s">
        <v>179</v>
      </c>
      <c r="C169" s="12">
        <v>3200</v>
      </c>
      <c r="D169" s="12">
        <v>2</v>
      </c>
      <c r="E169" s="12" t="s">
        <v>10</v>
      </c>
      <c r="F169" s="13">
        <v>299</v>
      </c>
      <c r="G169" s="13">
        <v>299.55</v>
      </c>
      <c r="H169" s="13">
        <v>2565</v>
      </c>
      <c r="I169" s="24">
        <f t="shared" ref="I169" si="294">(IF(E169="SELL",F169-G169,IF(E169="BUY",G169-F169)))*C169*D169</f>
        <v>3520.0000000000728</v>
      </c>
      <c r="J169" s="24">
        <v>0</v>
      </c>
      <c r="K169" s="24">
        <f t="shared" ref="K169" si="295">SUM(I169,J169)</f>
        <v>3520.0000000000728</v>
      </c>
    </row>
    <row r="170" spans="1:11" ht="15.75">
      <c r="A170" s="11">
        <v>43364</v>
      </c>
      <c r="B170" s="12" t="s">
        <v>72</v>
      </c>
      <c r="C170" s="12">
        <v>1400</v>
      </c>
      <c r="D170" s="12">
        <v>2</v>
      </c>
      <c r="E170" s="12" t="s">
        <v>10</v>
      </c>
      <c r="F170" s="13">
        <v>505</v>
      </c>
      <c r="G170" s="13">
        <v>508</v>
      </c>
      <c r="H170" s="13">
        <v>513</v>
      </c>
      <c r="I170" s="24">
        <f t="shared" ref="I170" si="296">(IF(E170="SELL",F170-G170,IF(E170="BUY",G170-F170)))*C170*D170</f>
        <v>8400</v>
      </c>
      <c r="J170" s="24">
        <f>(IF(E170="SELL",IF(H170="",0,G170-H170),IF(E170="BUY",IF(H170="",0,H170-G170))))*C170*D170</f>
        <v>14000</v>
      </c>
      <c r="K170" s="24">
        <f t="shared" ref="K170" si="297">SUM(I170,J170)</f>
        <v>22400</v>
      </c>
    </row>
    <row r="171" spans="1:11" ht="15.75">
      <c r="A171" s="11">
        <v>43362</v>
      </c>
      <c r="B171" s="12" t="s">
        <v>178</v>
      </c>
      <c r="C171" s="12">
        <v>500</v>
      </c>
      <c r="D171" s="12">
        <v>2</v>
      </c>
      <c r="E171" s="12" t="s">
        <v>10</v>
      </c>
      <c r="F171" s="13">
        <v>1395.3</v>
      </c>
      <c r="G171" s="13">
        <v>1405</v>
      </c>
      <c r="H171" s="13">
        <v>2565</v>
      </c>
      <c r="I171" s="24">
        <f t="shared" ref="I171" si="298">(IF(E171="SELL",F171-G171,IF(E171="BUY",G171-F171)))*C171*D171</f>
        <v>9700.0000000000455</v>
      </c>
      <c r="J171" s="24">
        <v>0</v>
      </c>
      <c r="K171" s="24">
        <f t="shared" ref="K171" si="299">SUM(I171,J171)</f>
        <v>9700.0000000000455</v>
      </c>
    </row>
    <row r="172" spans="1:11" ht="15.75">
      <c r="A172" s="11">
        <v>43361</v>
      </c>
      <c r="B172" s="12" t="s">
        <v>59</v>
      </c>
      <c r="C172" s="12">
        <v>500</v>
      </c>
      <c r="D172" s="12">
        <v>2</v>
      </c>
      <c r="E172" s="12" t="s">
        <v>16</v>
      </c>
      <c r="F172" s="13">
        <v>2592</v>
      </c>
      <c r="G172" s="13">
        <v>2583</v>
      </c>
      <c r="H172" s="13">
        <v>2565</v>
      </c>
      <c r="I172" s="24">
        <f t="shared" ref="I172" si="300">(IF(E172="SELL",F172-G172,IF(E172="BUY",G172-F172)))*C172*D172</f>
        <v>9000</v>
      </c>
      <c r="J172" s="24">
        <v>0</v>
      </c>
      <c r="K172" s="24">
        <f t="shared" ref="K172" si="301">SUM(I172,J172)</f>
        <v>9000</v>
      </c>
    </row>
    <row r="173" spans="1:11" ht="15.75">
      <c r="A173" s="11">
        <v>43360</v>
      </c>
      <c r="B173" s="12" t="s">
        <v>161</v>
      </c>
      <c r="C173" s="12">
        <v>800</v>
      </c>
      <c r="D173" s="12">
        <v>2</v>
      </c>
      <c r="E173" s="12" t="s">
        <v>10</v>
      </c>
      <c r="F173" s="13">
        <v>515.79999999999995</v>
      </c>
      <c r="G173" s="13">
        <v>519.35</v>
      </c>
      <c r="H173" s="13">
        <v>526</v>
      </c>
      <c r="I173" s="24">
        <f t="shared" ref="I173" si="302">(IF(E173="SELL",F173-G173,IF(E173="BUY",G173-F173)))*C173*D173</f>
        <v>5680.0000000001091</v>
      </c>
      <c r="J173" s="24">
        <v>0</v>
      </c>
      <c r="K173" s="24">
        <f t="shared" ref="K173" si="303">SUM(I173,J173)</f>
        <v>5680.0000000001091</v>
      </c>
    </row>
    <row r="174" spans="1:11" ht="15.75">
      <c r="A174" s="11">
        <v>43360</v>
      </c>
      <c r="B174" s="12" t="s">
        <v>55</v>
      </c>
      <c r="C174" s="12">
        <v>700</v>
      </c>
      <c r="D174" s="12">
        <v>2</v>
      </c>
      <c r="E174" s="12" t="s">
        <v>10</v>
      </c>
      <c r="F174" s="13">
        <v>819</v>
      </c>
      <c r="G174" s="13">
        <v>823</v>
      </c>
      <c r="H174" s="13">
        <v>828</v>
      </c>
      <c r="I174" s="24">
        <f t="shared" ref="I174" si="304">(IF(E174="SELL",F174-G174,IF(E174="BUY",G174-F174)))*C174*D174</f>
        <v>5600</v>
      </c>
      <c r="J174" s="24">
        <v>0</v>
      </c>
      <c r="K174" s="24">
        <f t="shared" ref="K174" si="305">SUM(I174,J174)</f>
        <v>5600</v>
      </c>
    </row>
    <row r="175" spans="1:11" ht="15.75">
      <c r="A175" s="11">
        <v>43355</v>
      </c>
      <c r="B175" s="12" t="s">
        <v>79</v>
      </c>
      <c r="C175" s="12">
        <v>750</v>
      </c>
      <c r="D175" s="12">
        <v>2</v>
      </c>
      <c r="E175" s="12" t="s">
        <v>10</v>
      </c>
      <c r="F175" s="13">
        <v>1313</v>
      </c>
      <c r="G175" s="13">
        <v>1320.3</v>
      </c>
      <c r="H175" s="13">
        <v>1330.2</v>
      </c>
      <c r="I175" s="24">
        <f t="shared" ref="I175" si="306">(IF(E175="SELL",F175-G175,IF(E175="BUY",G175-F175)))*C175*D175</f>
        <v>10949.999999999931</v>
      </c>
      <c r="J175" s="24">
        <f>(IF(E175="SELL",IF(H175="",0,G175-H175),IF(E175="BUY",IF(H175="",0,H175-G175))))*C175*D175</f>
        <v>14850.000000000136</v>
      </c>
      <c r="K175" s="24">
        <f t="shared" ref="K175" si="307">SUM(I175,J175)</f>
        <v>25800.000000000065</v>
      </c>
    </row>
    <row r="176" spans="1:11" ht="15.75">
      <c r="A176" s="11">
        <v>43354</v>
      </c>
      <c r="B176" s="12" t="s">
        <v>129</v>
      </c>
      <c r="C176" s="12">
        <v>1200</v>
      </c>
      <c r="D176" s="12">
        <v>2</v>
      </c>
      <c r="E176" s="12" t="s">
        <v>16</v>
      </c>
      <c r="F176" s="13">
        <v>705.3</v>
      </c>
      <c r="G176" s="13">
        <v>700</v>
      </c>
      <c r="H176" s="13">
        <v>692</v>
      </c>
      <c r="I176" s="24">
        <f t="shared" ref="I176" si="308">(IF(E176="SELL",F176-G176,IF(E176="BUY",G176-F176)))*C176*D176</f>
        <v>12719.999999999891</v>
      </c>
      <c r="J176" s="24">
        <f>(IF(E176="SELL",IF(H176="",0,G176-H176),IF(E176="BUY",IF(H176="",0,H176-G176))))*C176*D176</f>
        <v>19200</v>
      </c>
      <c r="K176" s="24">
        <f t="shared" ref="K176" si="309">SUM(I176,J176)</f>
        <v>31919.999999999891</v>
      </c>
    </row>
    <row r="177" spans="1:11" ht="15.75">
      <c r="A177" s="11">
        <v>43353</v>
      </c>
      <c r="B177" s="12" t="s">
        <v>54</v>
      </c>
      <c r="C177" s="12">
        <v>4500</v>
      </c>
      <c r="D177" s="12">
        <v>2</v>
      </c>
      <c r="E177" s="12" t="s">
        <v>10</v>
      </c>
      <c r="F177" s="13">
        <v>312.5</v>
      </c>
      <c r="G177" s="13">
        <v>311</v>
      </c>
      <c r="H177" s="13">
        <v>0</v>
      </c>
      <c r="I177" s="24">
        <f t="shared" ref="I177" si="310">(IF(E177="SELL",F177-G177,IF(E177="BUY",G177-F177)))*C177*D177</f>
        <v>-13500</v>
      </c>
      <c r="J177" s="24">
        <v>0</v>
      </c>
      <c r="K177" s="24">
        <f t="shared" ref="K177" si="311">SUM(I177,J177)</f>
        <v>-13500</v>
      </c>
    </row>
    <row r="178" spans="1:11" ht="15.75">
      <c r="A178" s="11">
        <v>43350</v>
      </c>
      <c r="B178" s="12" t="s">
        <v>54</v>
      </c>
      <c r="C178" s="12">
        <v>4500</v>
      </c>
      <c r="D178" s="12">
        <v>2</v>
      </c>
      <c r="E178" s="12" t="s">
        <v>16</v>
      </c>
      <c r="F178" s="13">
        <v>308</v>
      </c>
      <c r="G178" s="13">
        <v>306.5</v>
      </c>
      <c r="H178" s="13">
        <v>303.5</v>
      </c>
      <c r="I178" s="24">
        <f t="shared" ref="I178" si="312">(IF(E178="SELL",F178-G178,IF(E178="BUY",G178-F178)))*C178*D178</f>
        <v>13500</v>
      </c>
      <c r="J178" s="24">
        <v>0</v>
      </c>
      <c r="K178" s="24">
        <f t="shared" ref="K178" si="313">SUM(I178,J178)</f>
        <v>13500</v>
      </c>
    </row>
    <row r="179" spans="1:11" ht="15.75">
      <c r="A179" s="11">
        <v>43346</v>
      </c>
      <c r="B179" s="12" t="s">
        <v>39</v>
      </c>
      <c r="C179" s="12">
        <v>4000</v>
      </c>
      <c r="D179" s="12">
        <v>2</v>
      </c>
      <c r="E179" s="12" t="s">
        <v>10</v>
      </c>
      <c r="F179" s="13">
        <v>122</v>
      </c>
      <c r="G179" s="13">
        <v>0</v>
      </c>
      <c r="H179" s="13">
        <v>0</v>
      </c>
      <c r="I179" s="24">
        <v>0</v>
      </c>
      <c r="J179" s="24">
        <f>(IF(E179="SELL",IF(H179="",0,G179-H179),IF(E179="BUY",IF(H179="",0,H179-G179))))*C179*D179</f>
        <v>0</v>
      </c>
      <c r="K179" s="24">
        <f t="shared" ref="K179" si="314">SUM(I179,J179)</f>
        <v>0</v>
      </c>
    </row>
    <row r="180" spans="1:11" ht="15.75">
      <c r="A180" s="11">
        <v>43346</v>
      </c>
      <c r="B180" s="12" t="s">
        <v>135</v>
      </c>
      <c r="C180" s="12">
        <v>4000</v>
      </c>
      <c r="D180" s="12">
        <v>2</v>
      </c>
      <c r="E180" s="12" t="s">
        <v>10</v>
      </c>
      <c r="F180" s="13">
        <v>231.1</v>
      </c>
      <c r="G180" s="13">
        <v>233.5</v>
      </c>
      <c r="H180" s="13">
        <v>235</v>
      </c>
      <c r="I180" s="24">
        <f t="shared" ref="I180" si="315">(IF(E180="SELL",F180-G180,IF(E180="BUY",G180-F180)))*C180*D180</f>
        <v>19200.000000000044</v>
      </c>
      <c r="J180" s="24">
        <f>(IF(E180="SELL",IF(H180="",0,G180-H180),IF(E180="BUY",IF(H180="",0,H180-G180))))*C180*D180</f>
        <v>12000</v>
      </c>
      <c r="K180" s="24">
        <f t="shared" ref="K180" si="316">SUM(I180,J180)</f>
        <v>31200.000000000044</v>
      </c>
    </row>
    <row r="181" spans="1:11" ht="15.75">
      <c r="A181" s="11">
        <v>43343</v>
      </c>
      <c r="B181" s="12" t="s">
        <v>79</v>
      </c>
      <c r="C181" s="12">
        <v>750</v>
      </c>
      <c r="D181" s="12">
        <v>2</v>
      </c>
      <c r="E181" s="12" t="s">
        <v>10</v>
      </c>
      <c r="F181" s="13">
        <v>1371</v>
      </c>
      <c r="G181" s="13">
        <v>1382</v>
      </c>
      <c r="H181" s="13">
        <v>1392</v>
      </c>
      <c r="I181" s="24">
        <f t="shared" ref="I181" si="317">(IF(E181="SELL",F181-G181,IF(E181="BUY",G181-F181)))*C181*D181</f>
        <v>16500</v>
      </c>
      <c r="J181" s="24">
        <f>(IF(E181="SELL",IF(H181="",0,G181-H181),IF(E181="BUY",IF(H181="",0,H181-G181))))*C181*D181</f>
        <v>15000</v>
      </c>
      <c r="K181" s="24">
        <f t="shared" ref="K181" si="318">SUM(I181,J181)</f>
        <v>31500</v>
      </c>
    </row>
    <row r="182" spans="1:11" ht="15.75">
      <c r="A182" s="11">
        <v>43342</v>
      </c>
      <c r="B182" s="12" t="s">
        <v>129</v>
      </c>
      <c r="C182" s="12">
        <v>1200</v>
      </c>
      <c r="D182" s="12">
        <v>2</v>
      </c>
      <c r="E182" s="12" t="s">
        <v>10</v>
      </c>
      <c r="F182" s="13">
        <v>688.2</v>
      </c>
      <c r="G182" s="13">
        <v>696</v>
      </c>
      <c r="H182" s="13">
        <v>703</v>
      </c>
      <c r="I182" s="24">
        <f t="shared" ref="I182:I187" si="319">(IF(E182="SELL",F182-G182,IF(E182="BUY",G182-F182)))*C182*D182</f>
        <v>18719.999999999891</v>
      </c>
      <c r="J182" s="24">
        <v>0</v>
      </c>
      <c r="K182" s="24">
        <f t="shared" ref="K182" si="320">SUM(I182,J182)</f>
        <v>18719.999999999891</v>
      </c>
    </row>
    <row r="183" spans="1:11" ht="15.75">
      <c r="A183" s="11">
        <v>43341</v>
      </c>
      <c r="B183" s="12" t="s">
        <v>134</v>
      </c>
      <c r="C183" s="12">
        <v>4000</v>
      </c>
      <c r="D183" s="12">
        <v>2</v>
      </c>
      <c r="E183" s="12" t="s">
        <v>10</v>
      </c>
      <c r="F183" s="13">
        <v>156.80000000000001</v>
      </c>
      <c r="G183" s="13">
        <v>158.65</v>
      </c>
      <c r="H183" s="13">
        <v>161</v>
      </c>
      <c r="I183" s="24">
        <f t="shared" si="319"/>
        <v>14799.999999999955</v>
      </c>
      <c r="J183" s="24">
        <v>0</v>
      </c>
      <c r="K183" s="24">
        <f t="shared" ref="K183" si="321">SUM(I183,J183)</f>
        <v>14799.999999999955</v>
      </c>
    </row>
    <row r="184" spans="1:11" ht="15.75">
      <c r="A184" s="11">
        <v>43341</v>
      </c>
      <c r="B184" s="12" t="s">
        <v>64</v>
      </c>
      <c r="C184" s="12">
        <v>2250</v>
      </c>
      <c r="D184" s="12">
        <v>2</v>
      </c>
      <c r="E184" s="12" t="s">
        <v>10</v>
      </c>
      <c r="F184" s="13">
        <v>215.5</v>
      </c>
      <c r="G184" s="13">
        <v>218</v>
      </c>
      <c r="H184" s="13">
        <v>220.6</v>
      </c>
      <c r="I184" s="24">
        <f t="shared" si="319"/>
        <v>11250</v>
      </c>
      <c r="J184" s="24">
        <f>(IF(E184="SELL",IF(H184="",0,G184-H184),IF(E184="BUY",IF(H184="",0,H184-G184))))*C184*D184</f>
        <v>11699.999999999975</v>
      </c>
      <c r="K184" s="24">
        <f t="shared" ref="K184" si="322">SUM(I184,J184)</f>
        <v>22949.999999999975</v>
      </c>
    </row>
    <row r="185" spans="1:11" ht="15.75">
      <c r="A185" s="11">
        <v>43340</v>
      </c>
      <c r="B185" s="12" t="s">
        <v>48</v>
      </c>
      <c r="C185" s="12">
        <v>1100</v>
      </c>
      <c r="D185" s="12">
        <v>2</v>
      </c>
      <c r="E185" s="12" t="s">
        <v>10</v>
      </c>
      <c r="F185" s="13">
        <v>902</v>
      </c>
      <c r="G185" s="13">
        <v>906</v>
      </c>
      <c r="H185" s="13">
        <v>915</v>
      </c>
      <c r="I185" s="24">
        <f t="shared" si="319"/>
        <v>8800</v>
      </c>
      <c r="J185" s="24">
        <v>0</v>
      </c>
      <c r="K185" s="24">
        <f t="shared" ref="K185" si="323">SUM(I185,J185)</f>
        <v>8800</v>
      </c>
    </row>
    <row r="186" spans="1:11" ht="15.75">
      <c r="A186" s="11">
        <v>43340</v>
      </c>
      <c r="B186" s="12" t="s">
        <v>79</v>
      </c>
      <c r="C186" s="12">
        <v>1200</v>
      </c>
      <c r="D186" s="12">
        <v>2</v>
      </c>
      <c r="E186" s="12" t="s">
        <v>10</v>
      </c>
      <c r="F186" s="13">
        <v>1360</v>
      </c>
      <c r="G186" s="13">
        <v>1350</v>
      </c>
      <c r="H186" s="13">
        <v>0</v>
      </c>
      <c r="I186" s="24">
        <f t="shared" si="319"/>
        <v>-24000</v>
      </c>
      <c r="J186" s="24">
        <v>0</v>
      </c>
      <c r="K186" s="24">
        <f t="shared" ref="K186" si="324">SUM(I186,J186)</f>
        <v>-24000</v>
      </c>
    </row>
    <row r="187" spans="1:11" ht="15.75">
      <c r="A187" s="11">
        <v>43336</v>
      </c>
      <c r="B187" s="12" t="s">
        <v>129</v>
      </c>
      <c r="C187" s="12">
        <v>1200</v>
      </c>
      <c r="D187" s="12">
        <v>2</v>
      </c>
      <c r="E187" s="12" t="s">
        <v>10</v>
      </c>
      <c r="F187" s="13">
        <v>656</v>
      </c>
      <c r="G187" s="13">
        <v>665</v>
      </c>
      <c r="H187" s="13">
        <v>673</v>
      </c>
      <c r="I187" s="24">
        <f t="shared" si="319"/>
        <v>21600</v>
      </c>
      <c r="J187" s="24">
        <f>(IF(E187="SELL",IF(H187="",0,G187-H187),IF(E187="BUY",IF(H187="",0,H187-G187))))*C187*D187</f>
        <v>19200</v>
      </c>
      <c r="K187" s="24">
        <f t="shared" ref="K187:K197" si="325">SUM(I187,J187)</f>
        <v>40800</v>
      </c>
    </row>
    <row r="188" spans="1:11" ht="15.75">
      <c r="A188" s="11">
        <v>43336</v>
      </c>
      <c r="B188" s="12" t="s">
        <v>59</v>
      </c>
      <c r="C188" s="12">
        <v>500</v>
      </c>
      <c r="D188" s="12">
        <v>2</v>
      </c>
      <c r="E188" s="12" t="s">
        <v>10</v>
      </c>
      <c r="F188" s="13">
        <v>1933</v>
      </c>
      <c r="G188" s="13">
        <v>1945</v>
      </c>
      <c r="H188" s="13">
        <v>0</v>
      </c>
      <c r="I188" s="24">
        <f>(IF(E188="SELL",F188-G188,D188*IF(E188="BUY",G188-F188)))*C188</f>
        <v>12000</v>
      </c>
      <c r="J188" s="24">
        <v>0</v>
      </c>
      <c r="K188" s="24">
        <f t="shared" si="325"/>
        <v>12000</v>
      </c>
    </row>
    <row r="189" spans="1:11" ht="15.75">
      <c r="A189" s="11">
        <v>43335</v>
      </c>
      <c r="B189" s="12" t="s">
        <v>64</v>
      </c>
      <c r="C189" s="12">
        <v>2250</v>
      </c>
      <c r="D189" s="12">
        <v>2</v>
      </c>
      <c r="E189" s="12" t="s">
        <v>16</v>
      </c>
      <c r="F189" s="13">
        <v>203</v>
      </c>
      <c r="G189" s="13">
        <v>200</v>
      </c>
      <c r="H189" s="13">
        <v>0</v>
      </c>
      <c r="I189" s="24">
        <f>(IF(E189="SELL",F189-G189,D189*IF(E189="BUY",G189-F189)))*C189</f>
        <v>6750</v>
      </c>
      <c r="J189" s="24">
        <v>0</v>
      </c>
      <c r="K189" s="24">
        <f t="shared" si="325"/>
        <v>6750</v>
      </c>
    </row>
    <row r="190" spans="1:11" ht="15.75">
      <c r="A190" s="11">
        <v>43332</v>
      </c>
      <c r="B190" s="12" t="s">
        <v>19</v>
      </c>
      <c r="C190" s="12">
        <v>1100</v>
      </c>
      <c r="D190" s="12">
        <v>2</v>
      </c>
      <c r="E190" s="12" t="s">
        <v>10</v>
      </c>
      <c r="F190" s="13">
        <v>1026</v>
      </c>
      <c r="G190" s="13">
        <v>1029</v>
      </c>
      <c r="H190" s="13">
        <v>0</v>
      </c>
      <c r="I190" s="24">
        <f t="shared" ref="I190:I198" si="326">(IF(E190="SELL",F190-G190,IF(E190="BUY",G190-F190)))*C190*D190</f>
        <v>6600</v>
      </c>
      <c r="J190" s="24">
        <v>0</v>
      </c>
      <c r="K190" s="24">
        <f t="shared" si="325"/>
        <v>6600</v>
      </c>
    </row>
    <row r="191" spans="1:11" ht="15.75">
      <c r="A191" s="11">
        <v>43332</v>
      </c>
      <c r="B191" s="12" t="s">
        <v>133</v>
      </c>
      <c r="C191" s="12">
        <v>6000</v>
      </c>
      <c r="D191" s="12">
        <v>2</v>
      </c>
      <c r="E191" s="12" t="s">
        <v>10</v>
      </c>
      <c r="F191" s="13">
        <v>113.8</v>
      </c>
      <c r="G191" s="13">
        <v>112.8</v>
      </c>
      <c r="H191" s="13">
        <v>0</v>
      </c>
      <c r="I191" s="24">
        <f t="shared" si="326"/>
        <v>-12000</v>
      </c>
      <c r="J191" s="24">
        <v>0</v>
      </c>
      <c r="K191" s="24">
        <f t="shared" ref="K191" si="327">SUM(I191,J191)</f>
        <v>-12000</v>
      </c>
    </row>
    <row r="192" spans="1:11" ht="15.75">
      <c r="A192" s="11">
        <v>43326</v>
      </c>
      <c r="B192" s="12" t="s">
        <v>49</v>
      </c>
      <c r="C192" s="12">
        <v>1600</v>
      </c>
      <c r="D192" s="12">
        <v>2</v>
      </c>
      <c r="E192" s="12" t="s">
        <v>10</v>
      </c>
      <c r="F192" s="13">
        <v>299</v>
      </c>
      <c r="G192" s="13">
        <v>299</v>
      </c>
      <c r="H192" s="13">
        <v>0</v>
      </c>
      <c r="I192" s="24">
        <f t="shared" si="326"/>
        <v>0</v>
      </c>
      <c r="J192" s="24">
        <v>0</v>
      </c>
      <c r="K192" s="24">
        <f t="shared" ref="K192" si="328">SUM(I192,J192)</f>
        <v>0</v>
      </c>
    </row>
    <row r="193" spans="1:11" ht="15.75">
      <c r="A193" s="11">
        <v>43325</v>
      </c>
      <c r="B193" s="12" t="s">
        <v>132</v>
      </c>
      <c r="C193" s="12">
        <v>1100</v>
      </c>
      <c r="D193" s="12">
        <v>2</v>
      </c>
      <c r="E193" s="12" t="s">
        <v>16</v>
      </c>
      <c r="F193" s="13">
        <v>557</v>
      </c>
      <c r="G193" s="13">
        <v>554</v>
      </c>
      <c r="H193" s="13">
        <v>552</v>
      </c>
      <c r="I193" s="24">
        <f t="shared" si="326"/>
        <v>6600</v>
      </c>
      <c r="J193" s="24">
        <v>0</v>
      </c>
      <c r="K193" s="24">
        <f t="shared" si="325"/>
        <v>6600</v>
      </c>
    </row>
    <row r="194" spans="1:11" ht="15.75">
      <c r="A194" s="11">
        <v>43318</v>
      </c>
      <c r="B194" s="12" t="s">
        <v>91</v>
      </c>
      <c r="C194" s="12">
        <v>1700</v>
      </c>
      <c r="D194" s="12">
        <v>2</v>
      </c>
      <c r="E194" s="12" t="s">
        <v>10</v>
      </c>
      <c r="F194" s="13">
        <v>386</v>
      </c>
      <c r="G194" s="13">
        <v>388</v>
      </c>
      <c r="H194" s="13">
        <v>390</v>
      </c>
      <c r="I194" s="24">
        <f t="shared" si="326"/>
        <v>6800</v>
      </c>
      <c r="J194" s="24">
        <f>(IF(E194="SELL",IF(H194="",0,G194-H194),IF(E194="BUY",IF(H194="",0,H194-G194))))*C194*D194</f>
        <v>6800</v>
      </c>
      <c r="K194" s="24">
        <f t="shared" ref="K194" si="329">SUM(I194,J194)</f>
        <v>13600</v>
      </c>
    </row>
    <row r="195" spans="1:11" ht="15.75">
      <c r="A195" s="11">
        <v>43315</v>
      </c>
      <c r="B195" s="12" t="s">
        <v>120</v>
      </c>
      <c r="C195" s="12">
        <v>4000</v>
      </c>
      <c r="D195" s="12">
        <v>2</v>
      </c>
      <c r="E195" s="12" t="s">
        <v>10</v>
      </c>
      <c r="F195" s="13">
        <v>203.75</v>
      </c>
      <c r="G195" s="13">
        <v>204.75</v>
      </c>
      <c r="H195" s="13">
        <v>205.6</v>
      </c>
      <c r="I195" s="24">
        <f t="shared" si="326"/>
        <v>8000</v>
      </c>
      <c r="J195" s="24">
        <f>(IF(E195="SELL",IF(H195="",0,G195-H195),IF(E195="BUY",IF(H195="",0,H195-G195))))*C195*D195</f>
        <v>6799.9999999999545</v>
      </c>
      <c r="K195" s="24">
        <f t="shared" si="325"/>
        <v>14799.999999999955</v>
      </c>
    </row>
    <row r="196" spans="1:11" ht="15.75">
      <c r="A196" s="11">
        <v>43314</v>
      </c>
      <c r="B196" s="12" t="s">
        <v>131</v>
      </c>
      <c r="C196" s="12">
        <v>1200</v>
      </c>
      <c r="D196" s="12">
        <v>2</v>
      </c>
      <c r="E196" s="12" t="s">
        <v>10</v>
      </c>
      <c r="F196" s="13">
        <v>517</v>
      </c>
      <c r="G196" s="13">
        <v>520</v>
      </c>
      <c r="H196" s="13">
        <v>523</v>
      </c>
      <c r="I196" s="24">
        <f t="shared" si="326"/>
        <v>7200</v>
      </c>
      <c r="J196" s="24">
        <f>(IF(E196="SELL",IF(H196="",0,G196-H196),IF(E196="BUY",IF(H196="",0,H196-G196))))*C196*D196</f>
        <v>7200</v>
      </c>
      <c r="K196" s="24">
        <f t="shared" ref="K196" si="330">SUM(I196,J196)</f>
        <v>14400</v>
      </c>
    </row>
    <row r="197" spans="1:11" ht="15.75">
      <c r="A197" s="11">
        <v>43308</v>
      </c>
      <c r="B197" s="12" t="s">
        <v>38</v>
      </c>
      <c r="C197" s="12">
        <v>1500</v>
      </c>
      <c r="D197" s="12">
        <v>2</v>
      </c>
      <c r="E197" s="12" t="s">
        <v>10</v>
      </c>
      <c r="F197" s="13">
        <v>412</v>
      </c>
      <c r="G197" s="13">
        <v>414</v>
      </c>
      <c r="H197" s="13">
        <v>416</v>
      </c>
      <c r="I197" s="24">
        <f t="shared" si="326"/>
        <v>6000</v>
      </c>
      <c r="J197" s="24">
        <f>(IF(E197="SELL",IF(H197="",0,G197-H197),IF(E197="BUY",IF(H197="",0,H197-G197))))*C197*D197</f>
        <v>6000</v>
      </c>
      <c r="K197" s="24">
        <f t="shared" si="325"/>
        <v>12000</v>
      </c>
    </row>
    <row r="198" spans="1:11" ht="15.75">
      <c r="A198" s="11">
        <v>43308</v>
      </c>
      <c r="B198" s="12" t="s">
        <v>98</v>
      </c>
      <c r="C198" s="12">
        <v>3500</v>
      </c>
      <c r="D198" s="12">
        <v>2</v>
      </c>
      <c r="E198" s="12" t="s">
        <v>10</v>
      </c>
      <c r="F198" s="13">
        <v>206.8</v>
      </c>
      <c r="G198" s="13">
        <v>208</v>
      </c>
      <c r="H198" s="13">
        <v>210</v>
      </c>
      <c r="I198" s="24">
        <f t="shared" si="326"/>
        <v>8399.99999999992</v>
      </c>
      <c r="J198" s="24">
        <f>(IF(E198="SELL",IF(H198="",0,G198-H198),IF(E198="BUY",IF(H198="",0,H198-G198))))*C198*D198</f>
        <v>14000</v>
      </c>
      <c r="K198" s="24">
        <f t="shared" ref="K198" si="331">SUM(I198,J198)</f>
        <v>22399.99999999992</v>
      </c>
    </row>
    <row r="199" spans="1:11" ht="15.75">
      <c r="A199" s="11">
        <v>43304</v>
      </c>
      <c r="B199" s="12" t="s">
        <v>19</v>
      </c>
      <c r="C199" s="12">
        <v>1100</v>
      </c>
      <c r="D199" s="12">
        <v>2</v>
      </c>
      <c r="E199" s="12" t="s">
        <v>10</v>
      </c>
      <c r="F199" s="13">
        <v>1933</v>
      </c>
      <c r="G199" s="13">
        <v>1945</v>
      </c>
      <c r="H199" s="13">
        <v>0</v>
      </c>
      <c r="I199" s="24">
        <f>(IF(E199="SELL",F199-G199,D199*IF(E199="BUY",G199-F199)))*C199</f>
        <v>26400</v>
      </c>
      <c r="J199" s="24">
        <v>0</v>
      </c>
      <c r="K199" s="24">
        <f t="shared" ref="K199" si="332">SUM(I199,J199)</f>
        <v>26400</v>
      </c>
    </row>
    <row r="200" spans="1:11" ht="15.75">
      <c r="A200" s="11">
        <v>43304</v>
      </c>
      <c r="B200" s="12" t="s">
        <v>129</v>
      </c>
      <c r="C200" s="12">
        <v>1200</v>
      </c>
      <c r="D200" s="22">
        <v>2</v>
      </c>
      <c r="E200" s="12" t="s">
        <v>10</v>
      </c>
      <c r="F200" s="13">
        <v>596</v>
      </c>
      <c r="G200" s="13">
        <v>599</v>
      </c>
      <c r="H200" s="13">
        <v>602</v>
      </c>
      <c r="I200" s="24">
        <f t="shared" ref="I200" si="333">(IF(E200="SELL",F200-G200,IF(E200="BUY",G200-F200)))*C200*D200</f>
        <v>7200</v>
      </c>
      <c r="J200" s="24">
        <f>(IF(E200="SELL",IF(H200="",0,G200-H200),IF(E200="BUY",IF(H200="",0,H200-G200))))*C200*D200</f>
        <v>7200</v>
      </c>
      <c r="K200" s="24">
        <f t="shared" ref="K200" si="334">SUM(I200,J200)</f>
        <v>14400</v>
      </c>
    </row>
    <row r="201" spans="1:11" ht="15.75">
      <c r="A201" s="11">
        <v>43294</v>
      </c>
      <c r="B201" s="12" t="s">
        <v>78</v>
      </c>
      <c r="C201" s="12">
        <v>1575</v>
      </c>
      <c r="D201" s="22">
        <v>2</v>
      </c>
      <c r="E201" s="12" t="s">
        <v>10</v>
      </c>
      <c r="F201" s="13">
        <v>273</v>
      </c>
      <c r="G201" s="13">
        <v>273</v>
      </c>
      <c r="H201" s="13">
        <v>0</v>
      </c>
      <c r="I201" s="24">
        <f t="shared" ref="I201" si="335">(IF(E201="SELL",F201-G201,IF(E201="BUY",G201-F201)))*C201*D201</f>
        <v>0</v>
      </c>
      <c r="J201" s="24">
        <v>0</v>
      </c>
      <c r="K201" s="24">
        <f t="shared" ref="K201" si="336">SUM(I201,J201)</f>
        <v>0</v>
      </c>
    </row>
    <row r="202" spans="1:11" ht="15.75">
      <c r="A202" s="11">
        <v>43293</v>
      </c>
      <c r="B202" s="12" t="s">
        <v>60</v>
      </c>
      <c r="C202" s="12">
        <v>1200</v>
      </c>
      <c r="D202" s="22">
        <v>2</v>
      </c>
      <c r="E202" s="12" t="s">
        <v>10</v>
      </c>
      <c r="F202" s="13">
        <v>1038.5</v>
      </c>
      <c r="G202" s="13">
        <v>1043.75</v>
      </c>
      <c r="H202" s="13">
        <v>1048.75</v>
      </c>
      <c r="I202" s="24">
        <f t="shared" ref="I202" si="337">(IF(E202="SELL",F202-G202,IF(E202="BUY",G202-F202)))*C202*D202</f>
        <v>12600</v>
      </c>
      <c r="J202" s="24">
        <f>(IF(E202="SELL",IF(H202="",0,G202-H202),IF(E202="BUY",IF(H202="",0,H202-G202))))*C202*D202</f>
        <v>12000</v>
      </c>
      <c r="K202" s="24">
        <f t="shared" ref="K202" si="338">SUM(I202,J202)</f>
        <v>24600</v>
      </c>
    </row>
    <row r="203" spans="1:11" ht="15.75">
      <c r="A203" s="11">
        <v>43292</v>
      </c>
      <c r="B203" s="12" t="s">
        <v>73</v>
      </c>
      <c r="C203" s="12">
        <v>800</v>
      </c>
      <c r="D203" s="22">
        <v>2</v>
      </c>
      <c r="E203" s="12" t="s">
        <v>10</v>
      </c>
      <c r="F203" s="13">
        <v>525.75</v>
      </c>
      <c r="G203" s="13">
        <v>516</v>
      </c>
      <c r="H203" s="13">
        <v>0</v>
      </c>
      <c r="I203" s="24">
        <f t="shared" ref="I203" si="339">(IF(E203="SELL",F203-G203,IF(E203="BUY",G203-F203)))*C203*D203</f>
        <v>-15600</v>
      </c>
      <c r="J203" s="24">
        <v>0</v>
      </c>
      <c r="K203" s="24">
        <f t="shared" ref="K203" si="340">SUM(I203,J203)</f>
        <v>-15600</v>
      </c>
    </row>
    <row r="204" spans="1:11" ht="15.75">
      <c r="A204" s="11">
        <v>43292</v>
      </c>
      <c r="B204" s="12" t="s">
        <v>154</v>
      </c>
      <c r="C204" s="12">
        <v>1200</v>
      </c>
      <c r="D204" s="22">
        <v>2</v>
      </c>
      <c r="E204" s="12" t="s">
        <v>10</v>
      </c>
      <c r="F204" s="13">
        <v>1294</v>
      </c>
      <c r="G204" s="13">
        <v>1302</v>
      </c>
      <c r="H204" s="13">
        <v>1310</v>
      </c>
      <c r="I204" s="24">
        <f t="shared" ref="I204" si="341">(IF(E204="SELL",F204-G204,IF(E204="BUY",G204-F204)))*C204*D204</f>
        <v>19200</v>
      </c>
      <c r="J204" s="24">
        <f>(IF(E204="SELL",IF(H204="",0,G204-H204),IF(E204="BUY",IF(H204="",0,H204-G204))))*C204*D204</f>
        <v>19200</v>
      </c>
      <c r="K204" s="24">
        <f t="shared" ref="K204" si="342">SUM(I204,J204)</f>
        <v>38400</v>
      </c>
    </row>
    <row r="205" spans="1:11" ht="15.75">
      <c r="A205" s="11">
        <v>43290</v>
      </c>
      <c r="B205" s="12" t="s">
        <v>177</v>
      </c>
      <c r="C205" s="12">
        <v>7000</v>
      </c>
      <c r="D205" s="22">
        <v>2</v>
      </c>
      <c r="E205" s="12" t="s">
        <v>10</v>
      </c>
      <c r="F205" s="13">
        <v>61.8</v>
      </c>
      <c r="G205" s="13">
        <v>62.6</v>
      </c>
      <c r="H205" s="13">
        <v>63.4</v>
      </c>
      <c r="I205" s="24">
        <f t="shared" ref="I205" si="343">(IF(E205="SELL",F205-G205,IF(E205="BUY",G205-F205)))*C205*D205</f>
        <v>11200.00000000006</v>
      </c>
      <c r="J205" s="24">
        <v>0</v>
      </c>
      <c r="K205" s="24">
        <f t="shared" ref="K205" si="344">SUM(I205,J205)</f>
        <v>11200.00000000006</v>
      </c>
    </row>
    <row r="206" spans="1:11" ht="15.75">
      <c r="A206" s="11">
        <v>43286</v>
      </c>
      <c r="B206" s="12" t="s">
        <v>176</v>
      </c>
      <c r="C206" s="12">
        <v>6000</v>
      </c>
      <c r="D206" s="22">
        <v>2</v>
      </c>
      <c r="E206" s="12" t="s">
        <v>10</v>
      </c>
      <c r="F206" s="13">
        <v>74</v>
      </c>
      <c r="G206" s="13">
        <v>74.8</v>
      </c>
      <c r="H206" s="13">
        <v>75.599999999999994</v>
      </c>
      <c r="I206" s="24">
        <f t="shared" ref="I206" si="345">(IF(E206="SELL",F206-G206,IF(E206="BUY",G206-F206)))*C206*D206</f>
        <v>9599.9999999999654</v>
      </c>
      <c r="J206" s="24">
        <v>0</v>
      </c>
      <c r="K206" s="24">
        <f t="shared" ref="K206" si="346">SUM(I206,J206)</f>
        <v>9599.9999999999654</v>
      </c>
    </row>
    <row r="207" spans="1:11" ht="15.75">
      <c r="A207" s="11">
        <v>43286</v>
      </c>
      <c r="B207" s="12" t="s">
        <v>143</v>
      </c>
      <c r="C207" s="12">
        <v>1200</v>
      </c>
      <c r="D207" s="22">
        <v>2</v>
      </c>
      <c r="E207" s="12" t="s">
        <v>16</v>
      </c>
      <c r="F207" s="13">
        <v>1286</v>
      </c>
      <c r="G207" s="13">
        <v>1278</v>
      </c>
      <c r="H207" s="13">
        <v>1270</v>
      </c>
      <c r="I207" s="24">
        <f t="shared" ref="I207" si="347">(IF(E207="SELL",F207-G207,IF(E207="BUY",G207-F207)))*C207*D207</f>
        <v>19200</v>
      </c>
      <c r="J207" s="24">
        <v>0</v>
      </c>
      <c r="K207" s="24">
        <f t="shared" ref="K207" si="348">SUM(I207,J207)</f>
        <v>19200</v>
      </c>
    </row>
    <row r="208" spans="1:11" ht="15.75">
      <c r="A208" s="11">
        <v>43259</v>
      </c>
      <c r="B208" s="12" t="s">
        <v>20</v>
      </c>
      <c r="C208" s="12">
        <v>1250</v>
      </c>
      <c r="D208" s="22">
        <v>2</v>
      </c>
      <c r="E208" s="12" t="s">
        <v>10</v>
      </c>
      <c r="F208" s="13">
        <v>637.29999999999995</v>
      </c>
      <c r="G208" s="13">
        <v>642.29999999999995</v>
      </c>
      <c r="H208" s="13">
        <v>646.29999999999995</v>
      </c>
      <c r="I208" s="24">
        <f t="shared" ref="I208" si="349">(IF(E208="SELL",F208-G208,IF(E208="BUY",G208-F208)))*C208*D208</f>
        <v>12500</v>
      </c>
      <c r="J208" s="24">
        <v>0</v>
      </c>
      <c r="K208" s="24">
        <f t="shared" ref="K208" si="350">SUM(I208,J208)</f>
        <v>12500</v>
      </c>
    </row>
    <row r="209" spans="1:11" ht="15.75">
      <c r="A209" s="11">
        <v>43259</v>
      </c>
      <c r="B209" s="12" t="s">
        <v>170</v>
      </c>
      <c r="C209" s="12">
        <v>9000</v>
      </c>
      <c r="D209" s="22">
        <v>2</v>
      </c>
      <c r="E209" s="12" t="s">
        <v>10</v>
      </c>
      <c r="F209" s="13">
        <v>40.799999999999997</v>
      </c>
      <c r="G209" s="13">
        <v>41.4</v>
      </c>
      <c r="H209" s="13">
        <v>42</v>
      </c>
      <c r="I209" s="24">
        <f t="shared" ref="I209" si="351">(IF(E209="SELL",F209-G209,IF(E209="BUY",G209-F209)))*C209*D209</f>
        <v>10800.000000000025</v>
      </c>
      <c r="J209" s="24">
        <v>0</v>
      </c>
      <c r="K209" s="24">
        <f t="shared" ref="K209" si="352">SUM(I209,J209)</f>
        <v>10800.000000000025</v>
      </c>
    </row>
    <row r="210" spans="1:11" ht="15.75">
      <c r="A210" s="11">
        <v>43279</v>
      </c>
      <c r="B210" s="12" t="s">
        <v>175</v>
      </c>
      <c r="C210" s="12">
        <v>1500</v>
      </c>
      <c r="D210" s="22">
        <v>2</v>
      </c>
      <c r="E210" s="12" t="s">
        <v>16</v>
      </c>
      <c r="F210" s="13">
        <v>266</v>
      </c>
      <c r="G210" s="13">
        <v>263</v>
      </c>
      <c r="H210" s="13">
        <v>260</v>
      </c>
      <c r="I210" s="24">
        <f t="shared" ref="I210" si="353">(IF(E210="SELL",F210-G210,IF(E210="BUY",G210-F210)))*C210*D210</f>
        <v>9000</v>
      </c>
      <c r="J210" s="24">
        <v>0</v>
      </c>
      <c r="K210" s="24">
        <f t="shared" ref="K210" si="354">SUM(I210,J210)</f>
        <v>9000</v>
      </c>
    </row>
    <row r="211" spans="1:11" ht="15.75">
      <c r="A211" s="11">
        <v>43279</v>
      </c>
      <c r="B211" s="12" t="s">
        <v>44</v>
      </c>
      <c r="C211" s="12">
        <v>1250</v>
      </c>
      <c r="D211" s="22">
        <v>2</v>
      </c>
      <c r="E211" s="12" t="s">
        <v>16</v>
      </c>
      <c r="F211" s="13">
        <v>332</v>
      </c>
      <c r="G211" s="13">
        <v>328</v>
      </c>
      <c r="H211" s="13">
        <v>324</v>
      </c>
      <c r="I211" s="24">
        <f t="shared" ref="I211" si="355">(IF(E211="SELL",F211-G211,IF(E211="BUY",G211-F211)))*C211*D211</f>
        <v>10000</v>
      </c>
      <c r="J211" s="24">
        <f>(IF(E211="SELL",IF(H211="",0,G211-H211),IF(E211="BUY",IF(H211="",0,H211-G211))))*C211*D211</f>
        <v>10000</v>
      </c>
      <c r="K211" s="24">
        <f t="shared" ref="K211" si="356">SUM(I211,J211)</f>
        <v>20000</v>
      </c>
    </row>
    <row r="212" spans="1:11" ht="15.75">
      <c r="A212" s="11">
        <v>43279</v>
      </c>
      <c r="B212" s="12" t="s">
        <v>120</v>
      </c>
      <c r="C212" s="12">
        <v>4000</v>
      </c>
      <c r="D212" s="22">
        <v>2</v>
      </c>
      <c r="E212" s="12" t="s">
        <v>10</v>
      </c>
      <c r="F212" s="13">
        <v>129.19999999999999</v>
      </c>
      <c r="G212" s="13">
        <v>130.19999999999999</v>
      </c>
      <c r="H212" s="13">
        <v>131.19999999999999</v>
      </c>
      <c r="I212" s="24">
        <f t="shared" ref="I212" si="357">(IF(E212="SELL",F212-G212,IF(E212="BUY",G212-F212)))*C212*D212</f>
        <v>8000</v>
      </c>
      <c r="J212" s="24">
        <f>(IF(E212="SELL",IF(H212="",0,G212-H212),IF(E212="BUY",IF(H212="",0,H212-G212))))*C212*D212</f>
        <v>8000</v>
      </c>
      <c r="K212" s="24">
        <f t="shared" ref="K212" si="358">SUM(I212,J212)</f>
        <v>16000</v>
      </c>
    </row>
    <row r="213" spans="1:11" ht="15.75">
      <c r="A213" s="11">
        <v>43277</v>
      </c>
      <c r="B213" s="12" t="s">
        <v>155</v>
      </c>
      <c r="C213" s="12">
        <v>8000</v>
      </c>
      <c r="D213" s="22">
        <v>2</v>
      </c>
      <c r="E213" s="12" t="s">
        <v>10</v>
      </c>
      <c r="F213" s="13">
        <v>62.2</v>
      </c>
      <c r="G213" s="13">
        <v>60.75</v>
      </c>
      <c r="H213" s="13">
        <v>0</v>
      </c>
      <c r="I213" s="24">
        <f t="shared" ref="I213" si="359">(IF(E213="SELL",F213-G213,IF(E213="BUY",G213-F213)))*C213*D213</f>
        <v>-23200.000000000044</v>
      </c>
      <c r="J213" s="24">
        <v>0</v>
      </c>
      <c r="K213" s="24">
        <f t="shared" ref="K213" si="360">SUM(I213,J213)</f>
        <v>-23200.000000000044</v>
      </c>
    </row>
    <row r="214" spans="1:11" ht="15.75">
      <c r="A214" s="11">
        <v>43276</v>
      </c>
      <c r="B214" s="12" t="s">
        <v>174</v>
      </c>
      <c r="C214" s="12">
        <v>302</v>
      </c>
      <c r="D214" s="22">
        <v>2</v>
      </c>
      <c r="E214" s="12" t="s">
        <v>10</v>
      </c>
      <c r="F214" s="13">
        <v>2635</v>
      </c>
      <c r="G214" s="13">
        <v>2575</v>
      </c>
      <c r="H214" s="13">
        <v>0</v>
      </c>
      <c r="I214" s="24">
        <f t="shared" ref="I214" si="361">(IF(E214="SELL",F214-G214,IF(E214="BUY",G214-F214)))*C214*D214</f>
        <v>-36240</v>
      </c>
      <c r="J214" s="24">
        <v>0</v>
      </c>
      <c r="K214" s="24">
        <f t="shared" ref="K214" si="362">SUM(I214,J214)</f>
        <v>-36240</v>
      </c>
    </row>
    <row r="215" spans="1:11" ht="15.75">
      <c r="A215" s="11">
        <v>43276</v>
      </c>
      <c r="B215" s="12" t="s">
        <v>111</v>
      </c>
      <c r="C215" s="12">
        <v>500</v>
      </c>
      <c r="D215" s="22">
        <v>2</v>
      </c>
      <c r="E215" s="12" t="s">
        <v>16</v>
      </c>
      <c r="F215" s="13">
        <v>1636</v>
      </c>
      <c r="G215" s="13">
        <v>1660</v>
      </c>
      <c r="H215" s="13">
        <v>28750</v>
      </c>
      <c r="I215" s="24">
        <f t="shared" ref="I215" si="363">(IF(E215="SELL",F215-G215,IF(E215="BUY",G215-F215)))*C215*D215</f>
        <v>-24000</v>
      </c>
      <c r="J215" s="24">
        <v>0</v>
      </c>
      <c r="K215" s="24">
        <f t="shared" ref="K215" si="364">SUM(I215,J215)</f>
        <v>-24000</v>
      </c>
    </row>
    <row r="216" spans="1:11" ht="15.75">
      <c r="A216" s="11">
        <v>43276</v>
      </c>
      <c r="B216" s="12" t="s">
        <v>94</v>
      </c>
      <c r="C216" s="12">
        <v>25</v>
      </c>
      <c r="D216" s="22">
        <v>2</v>
      </c>
      <c r="E216" s="12" t="s">
        <v>10</v>
      </c>
      <c r="F216" s="13">
        <v>28260</v>
      </c>
      <c r="G216" s="13">
        <v>28500</v>
      </c>
      <c r="H216" s="13">
        <v>28750</v>
      </c>
      <c r="I216" s="24">
        <f t="shared" ref="I216" si="365">(IF(E216="SELL",F216-G216,IF(E216="BUY",G216-F216)))*C216*D216</f>
        <v>12000</v>
      </c>
      <c r="J216" s="24">
        <v>0</v>
      </c>
      <c r="K216" s="24">
        <f t="shared" ref="K216" si="366">SUM(I216,J216)</f>
        <v>12000</v>
      </c>
    </row>
    <row r="217" spans="1:11" ht="15.75">
      <c r="A217" s="11">
        <v>43273</v>
      </c>
      <c r="B217" s="12" t="s">
        <v>132</v>
      </c>
      <c r="C217" s="12">
        <v>1100</v>
      </c>
      <c r="D217" s="22">
        <v>2</v>
      </c>
      <c r="E217" s="12" t="s">
        <v>10</v>
      </c>
      <c r="F217" s="13">
        <v>568.45000000000005</v>
      </c>
      <c r="G217" s="13">
        <v>574.45000000000005</v>
      </c>
      <c r="H217" s="13">
        <v>580.45000000000005</v>
      </c>
      <c r="I217" s="24">
        <f t="shared" ref="I217" si="367">(IF(E217="SELL",F217-G217,IF(E217="BUY",G217-F217)))*C217*D217</f>
        <v>13200</v>
      </c>
      <c r="J217" s="24">
        <f>(IF(E217="SELL",IF(H217="",0,G217-H217),IF(E217="BUY",IF(H217="",0,H217-G217))))*C217*D217</f>
        <v>13200</v>
      </c>
      <c r="K217" s="24">
        <f t="shared" ref="K217" si="368">SUM(I217,J217)</f>
        <v>26400</v>
      </c>
    </row>
    <row r="218" spans="1:11" ht="15.75">
      <c r="A218" s="11">
        <v>43273</v>
      </c>
      <c r="B218" s="12" t="s">
        <v>140</v>
      </c>
      <c r="C218" s="12">
        <v>10000</v>
      </c>
      <c r="D218" s="22">
        <v>2</v>
      </c>
      <c r="E218" s="12" t="s">
        <v>10</v>
      </c>
      <c r="F218" s="13">
        <v>60.3</v>
      </c>
      <c r="G218" s="13">
        <v>59.3</v>
      </c>
      <c r="H218" s="13">
        <v>0</v>
      </c>
      <c r="I218" s="24">
        <f t="shared" ref="I218" si="369">(IF(E218="SELL",F218-G218,IF(E218="BUY",G218-F218)))*C218*D218</f>
        <v>-20000</v>
      </c>
      <c r="J218" s="24">
        <v>0</v>
      </c>
      <c r="K218" s="24">
        <f t="shared" ref="K218" si="370">SUM(I218,J218)</f>
        <v>-20000</v>
      </c>
    </row>
    <row r="219" spans="1:11" ht="15.75">
      <c r="A219" s="11">
        <v>43271</v>
      </c>
      <c r="B219" s="12" t="s">
        <v>138</v>
      </c>
      <c r="C219" s="12">
        <v>1000</v>
      </c>
      <c r="D219" s="22">
        <v>2</v>
      </c>
      <c r="E219" s="12" t="s">
        <v>16</v>
      </c>
      <c r="F219" s="13">
        <v>853</v>
      </c>
      <c r="G219" s="13">
        <v>847</v>
      </c>
      <c r="H219" s="13">
        <v>841</v>
      </c>
      <c r="I219" s="24">
        <f t="shared" ref="I219" si="371">(IF(E219="SELL",F219-G219,IF(E219="BUY",G219-F219)))*C219*D219</f>
        <v>12000</v>
      </c>
      <c r="J219" s="24">
        <v>0</v>
      </c>
      <c r="K219" s="24">
        <f t="shared" ref="K219" si="372">SUM(I219,J219)</f>
        <v>12000</v>
      </c>
    </row>
    <row r="220" spans="1:11" ht="15.75">
      <c r="A220" s="11">
        <v>43270</v>
      </c>
      <c r="B220" s="12" t="s">
        <v>132</v>
      </c>
      <c r="C220" s="12">
        <v>1100</v>
      </c>
      <c r="D220" s="22">
        <v>2</v>
      </c>
      <c r="E220" s="12" t="s">
        <v>10</v>
      </c>
      <c r="F220" s="13">
        <v>570</v>
      </c>
      <c r="G220" s="13">
        <v>563.79999999999995</v>
      </c>
      <c r="H220" s="13">
        <v>0</v>
      </c>
      <c r="I220" s="24">
        <f t="shared" ref="I220" si="373">(IF(E220="SELL",F220-G220,IF(E220="BUY",G220-F220)))*C220*D220</f>
        <v>-13640.0000000001</v>
      </c>
      <c r="J220" s="24">
        <v>0</v>
      </c>
      <c r="K220" s="24">
        <f t="shared" ref="K220" si="374">SUM(I220,J220)</f>
        <v>-13640.0000000001</v>
      </c>
    </row>
    <row r="221" spans="1:11" ht="15.75">
      <c r="A221" s="11">
        <v>43270</v>
      </c>
      <c r="B221" s="12" t="s">
        <v>132</v>
      </c>
      <c r="C221" s="12">
        <v>1100</v>
      </c>
      <c r="D221" s="22">
        <v>2</v>
      </c>
      <c r="E221" s="12" t="s">
        <v>10</v>
      </c>
      <c r="F221" s="13">
        <v>570</v>
      </c>
      <c r="G221" s="13">
        <v>575.5</v>
      </c>
      <c r="H221" s="13">
        <v>580</v>
      </c>
      <c r="I221" s="24">
        <f t="shared" ref="I221" si="375">(IF(E221="SELL",F221-G221,IF(E221="BUY",G221-F221)))*C221*D221</f>
        <v>12100</v>
      </c>
      <c r="J221" s="24">
        <v>0</v>
      </c>
      <c r="K221" s="24">
        <f t="shared" ref="K221" si="376">SUM(I221,J221)</f>
        <v>12100</v>
      </c>
    </row>
    <row r="222" spans="1:11" ht="15.75">
      <c r="A222" s="11">
        <v>43269</v>
      </c>
      <c r="B222" s="12" t="s">
        <v>64</v>
      </c>
      <c r="C222" s="12">
        <v>2250</v>
      </c>
      <c r="D222" s="22">
        <v>2</v>
      </c>
      <c r="E222" s="12" t="s">
        <v>16</v>
      </c>
      <c r="F222" s="13">
        <v>226.4</v>
      </c>
      <c r="G222" s="13">
        <v>224</v>
      </c>
      <c r="H222" s="13">
        <v>221</v>
      </c>
      <c r="I222" s="24">
        <f t="shared" ref="I222" si="377">(IF(E222="SELL",F222-G222,IF(E222="BUY",G222-F222)))*C222*D222</f>
        <v>10800.000000000025</v>
      </c>
      <c r="J222" s="24">
        <v>0</v>
      </c>
      <c r="K222" s="24">
        <f t="shared" ref="K222" si="378">SUM(I222,J222)</f>
        <v>10800.000000000025</v>
      </c>
    </row>
    <row r="223" spans="1:11" ht="15.75">
      <c r="A223" s="11">
        <v>43266</v>
      </c>
      <c r="B223" s="12" t="s">
        <v>161</v>
      </c>
      <c r="C223" s="12">
        <v>800</v>
      </c>
      <c r="D223" s="22">
        <v>2</v>
      </c>
      <c r="E223" s="12" t="s">
        <v>10</v>
      </c>
      <c r="F223" s="13">
        <v>390</v>
      </c>
      <c r="G223" s="13">
        <v>395</v>
      </c>
      <c r="H223" s="13">
        <v>399</v>
      </c>
      <c r="I223" s="24">
        <f t="shared" ref="I223" si="379">(IF(E223="SELL",F223-G223,IF(E223="BUY",G223-F223)))*C223*D223</f>
        <v>8000</v>
      </c>
      <c r="J223" s="24">
        <v>0</v>
      </c>
      <c r="K223" s="24">
        <f t="shared" ref="K223" si="380">SUM(I223,J223)</f>
        <v>8000</v>
      </c>
    </row>
    <row r="224" spans="1:11" ht="15.75">
      <c r="A224" s="11">
        <v>43265</v>
      </c>
      <c r="B224" s="12" t="s">
        <v>120</v>
      </c>
      <c r="C224" s="12">
        <v>4000</v>
      </c>
      <c r="D224" s="22">
        <v>2</v>
      </c>
      <c r="E224" s="12" t="s">
        <v>10</v>
      </c>
      <c r="F224" s="13">
        <v>130.69999999999999</v>
      </c>
      <c r="G224" s="13">
        <v>132.19999999999999</v>
      </c>
      <c r="H224" s="13">
        <v>133.69999999999999</v>
      </c>
      <c r="I224" s="24">
        <f t="shared" ref="I224" si="381">(IF(E224="SELL",F224-G224,IF(E224="BUY",G224-F224)))*C224*D224</f>
        <v>12000</v>
      </c>
      <c r="J224" s="24">
        <f>(IF(E224="SELL",IF(H224="",0,G224-H224),IF(E224="BUY",IF(H224="",0,H224-G224))))*C224*D224</f>
        <v>12000</v>
      </c>
      <c r="K224" s="24">
        <f t="shared" ref="K224" si="382">SUM(I224,J224)</f>
        <v>24000</v>
      </c>
    </row>
    <row r="225" spans="1:11" ht="15.75">
      <c r="A225" s="11">
        <v>43264</v>
      </c>
      <c r="B225" s="12" t="s">
        <v>125</v>
      </c>
      <c r="C225" s="12">
        <v>8000</v>
      </c>
      <c r="D225" s="22">
        <v>2</v>
      </c>
      <c r="E225" s="12" t="s">
        <v>10</v>
      </c>
      <c r="F225" s="13">
        <v>76.150000000000006</v>
      </c>
      <c r="G225" s="13">
        <v>76.150000000000006</v>
      </c>
      <c r="H225" s="13">
        <v>0</v>
      </c>
      <c r="I225" s="24">
        <f t="shared" ref="I225" si="383">(IF(E225="SELL",F225-G225,IF(E225="BUY",G225-F225)))*C225*D225</f>
        <v>0</v>
      </c>
      <c r="J225" s="24">
        <v>0</v>
      </c>
      <c r="K225" s="24">
        <f t="shared" ref="K225" si="384">SUM(I225,J225)</f>
        <v>0</v>
      </c>
    </row>
    <row r="226" spans="1:11" ht="15.75">
      <c r="A226" s="11">
        <v>43263</v>
      </c>
      <c r="B226" s="12" t="s">
        <v>173</v>
      </c>
      <c r="C226" s="12">
        <v>1000</v>
      </c>
      <c r="D226" s="22">
        <v>2</v>
      </c>
      <c r="E226" s="12" t="s">
        <v>10</v>
      </c>
      <c r="F226" s="13">
        <v>851</v>
      </c>
      <c r="G226" s="13">
        <v>861</v>
      </c>
      <c r="H226" s="13">
        <v>871</v>
      </c>
      <c r="I226" s="24">
        <f t="shared" ref="I226" si="385">(IF(E226="SELL",F226-G226,IF(E226="BUY",G226-F226)))*C226*D226</f>
        <v>20000</v>
      </c>
      <c r="J226" s="24">
        <v>0</v>
      </c>
      <c r="K226" s="24">
        <f t="shared" ref="K226" si="386">SUM(I226,J226)</f>
        <v>20000</v>
      </c>
    </row>
    <row r="227" spans="1:11" ht="15.75">
      <c r="A227" s="11">
        <v>43263</v>
      </c>
      <c r="B227" s="12" t="s">
        <v>37</v>
      </c>
      <c r="C227" s="12">
        <v>900</v>
      </c>
      <c r="D227" s="22">
        <v>2</v>
      </c>
      <c r="E227" s="12" t="s">
        <v>16</v>
      </c>
      <c r="F227" s="13">
        <v>610</v>
      </c>
      <c r="G227" s="13">
        <v>604</v>
      </c>
      <c r="H227" s="13">
        <v>599</v>
      </c>
      <c r="I227" s="24">
        <f t="shared" ref="I227" si="387">(IF(E227="SELL",F227-G227,IF(E227="BUY",G227-F227)))*C227*D227</f>
        <v>10800</v>
      </c>
      <c r="J227" s="24">
        <v>0</v>
      </c>
      <c r="K227" s="24">
        <f t="shared" ref="K227" si="388">SUM(I227,J227)</f>
        <v>10800</v>
      </c>
    </row>
    <row r="228" spans="1:11" ht="15.75">
      <c r="A228" s="11">
        <v>43262</v>
      </c>
      <c r="B228" s="12" t="s">
        <v>76</v>
      </c>
      <c r="C228" s="12">
        <v>500</v>
      </c>
      <c r="D228" s="22">
        <v>2</v>
      </c>
      <c r="E228" s="12" t="s">
        <v>16</v>
      </c>
      <c r="F228" s="13">
        <v>3510</v>
      </c>
      <c r="G228" s="13">
        <v>3490</v>
      </c>
      <c r="H228" s="13">
        <v>3470</v>
      </c>
      <c r="I228" s="24">
        <f t="shared" ref="I228" si="389">(IF(E228="SELL",F228-G228,IF(E228="BUY",G228-F228)))*C228*D228</f>
        <v>20000</v>
      </c>
      <c r="J228" s="24">
        <v>0</v>
      </c>
      <c r="K228" s="24">
        <f t="shared" ref="K228" si="390">SUM(I228,J228)</f>
        <v>20000</v>
      </c>
    </row>
    <row r="229" spans="1:11" ht="15.75">
      <c r="A229" s="11">
        <v>43262</v>
      </c>
      <c r="B229" s="12" t="s">
        <v>172</v>
      </c>
      <c r="C229" s="12">
        <v>12000</v>
      </c>
      <c r="D229" s="22">
        <v>2</v>
      </c>
      <c r="E229" s="12" t="s">
        <v>10</v>
      </c>
      <c r="F229" s="13">
        <v>85.4</v>
      </c>
      <c r="G229" s="13">
        <v>85.9</v>
      </c>
      <c r="H229" s="13">
        <v>86.4</v>
      </c>
      <c r="I229" s="24">
        <f t="shared" ref="I229:I230" si="391">(IF(E229="SELL",F229-G229,IF(E229="BUY",G229-F229)))*C229*D229</f>
        <v>12000</v>
      </c>
      <c r="J229" s="24">
        <f>(IF(E229="SELL",IF(H229="",0,G229-H229),IF(E229="BUY",IF(H229="",0,H229-G229))))*C229*D229</f>
        <v>12000</v>
      </c>
      <c r="K229" s="24">
        <f t="shared" ref="K229:K230" si="392">SUM(I229,J229)</f>
        <v>24000</v>
      </c>
    </row>
    <row r="230" spans="1:11" ht="15.75">
      <c r="A230" s="11">
        <v>43259</v>
      </c>
      <c r="B230" s="12" t="s">
        <v>136</v>
      </c>
      <c r="C230" s="12">
        <v>18000</v>
      </c>
      <c r="D230" s="22">
        <v>2</v>
      </c>
      <c r="E230" s="12" t="s">
        <v>10</v>
      </c>
      <c r="F230" s="13">
        <v>15.15</v>
      </c>
      <c r="G230" s="13">
        <v>15.45</v>
      </c>
      <c r="H230" s="13">
        <v>15.75</v>
      </c>
      <c r="I230" s="24">
        <f t="shared" si="391"/>
        <v>10799.999999999962</v>
      </c>
      <c r="J230" s="24">
        <v>0</v>
      </c>
      <c r="K230" s="24">
        <f t="shared" si="392"/>
        <v>10799.999999999962</v>
      </c>
    </row>
    <row r="231" spans="1:11" ht="15.75">
      <c r="A231" s="11">
        <v>43259</v>
      </c>
      <c r="B231" s="12" t="s">
        <v>132</v>
      </c>
      <c r="C231" s="12">
        <v>1100</v>
      </c>
      <c r="D231" s="22">
        <v>2</v>
      </c>
      <c r="E231" s="12" t="s">
        <v>10</v>
      </c>
      <c r="F231" s="13">
        <v>522.79999999999995</v>
      </c>
      <c r="G231" s="13">
        <v>527.79999999999995</v>
      </c>
      <c r="H231" s="13">
        <v>532.79999999999995</v>
      </c>
      <c r="I231" s="24">
        <f t="shared" ref="I231:I232" si="393">(IF(E231="SELL",F231-G231,IF(E231="BUY",G231-F231)))*C231*D231</f>
        <v>11000</v>
      </c>
      <c r="J231" s="24">
        <f>(IF(E231="SELL",IF(H231="",0,G231-H231),IF(E231="BUY",IF(H231="",0,H231-G231))))*C231*D231</f>
        <v>11000</v>
      </c>
      <c r="K231" s="24">
        <f t="shared" ref="K231:K232" si="394">SUM(I231,J231)</f>
        <v>22000</v>
      </c>
    </row>
    <row r="232" spans="1:11" ht="15.75">
      <c r="A232" s="11">
        <v>43259</v>
      </c>
      <c r="B232" s="12" t="s">
        <v>171</v>
      </c>
      <c r="C232" s="12">
        <v>2000</v>
      </c>
      <c r="D232" s="22">
        <v>2</v>
      </c>
      <c r="E232" s="12" t="s">
        <v>10</v>
      </c>
      <c r="F232" s="13">
        <v>350</v>
      </c>
      <c r="G232" s="13">
        <v>356</v>
      </c>
      <c r="H232" s="13">
        <v>358</v>
      </c>
      <c r="I232" s="24">
        <f t="shared" si="393"/>
        <v>24000</v>
      </c>
      <c r="J232" s="24">
        <f>(IF(E232="SELL",IF(H232="",0,G232-H232),IF(E232="BUY",IF(H232="",0,H232-G232))))*C232*D232</f>
        <v>8000</v>
      </c>
      <c r="K232" s="24">
        <f t="shared" si="394"/>
        <v>32000</v>
      </c>
    </row>
    <row r="233" spans="1:11" ht="15.75">
      <c r="A233" s="11">
        <v>43259</v>
      </c>
      <c r="B233" s="12" t="s">
        <v>115</v>
      </c>
      <c r="C233" s="12">
        <v>7000</v>
      </c>
      <c r="D233" s="22">
        <v>2</v>
      </c>
      <c r="E233" s="12" t="s">
        <v>10</v>
      </c>
      <c r="F233" s="13">
        <v>68</v>
      </c>
      <c r="G233" s="13">
        <v>68</v>
      </c>
      <c r="H233" s="13">
        <v>0</v>
      </c>
      <c r="I233" s="24">
        <f t="shared" ref="I233" si="395">(IF(E233="SELL",F233-G233,IF(E233="BUY",G233-F233)))*C233*D233</f>
        <v>0</v>
      </c>
      <c r="J233" s="24">
        <v>0</v>
      </c>
      <c r="K233" s="24">
        <f t="shared" ref="K233" si="396">SUM(I233,J233)</f>
        <v>0</v>
      </c>
    </row>
    <row r="234" spans="1:11" ht="15.75">
      <c r="A234" s="11">
        <v>43259</v>
      </c>
      <c r="B234" s="12" t="s">
        <v>170</v>
      </c>
      <c r="C234" s="12">
        <v>9000</v>
      </c>
      <c r="D234" s="22">
        <v>2</v>
      </c>
      <c r="E234" s="12" t="s">
        <v>10</v>
      </c>
      <c r="F234" s="13">
        <v>48.9</v>
      </c>
      <c r="G234" s="13">
        <v>49.4</v>
      </c>
      <c r="H234" s="13">
        <v>49.8</v>
      </c>
      <c r="I234" s="24">
        <f t="shared" ref="I234" si="397">(IF(E234="SELL",F234-G234,IF(E234="BUY",G234-F234)))*C234*D234</f>
        <v>9000</v>
      </c>
      <c r="J234" s="24">
        <v>0</v>
      </c>
      <c r="K234" s="24">
        <f t="shared" ref="K234" si="398">SUM(I234,J234)</f>
        <v>9000</v>
      </c>
    </row>
    <row r="235" spans="1:11" ht="15.75">
      <c r="A235" s="11">
        <v>43256</v>
      </c>
      <c r="B235" s="12" t="s">
        <v>169</v>
      </c>
      <c r="C235" s="12">
        <v>500</v>
      </c>
      <c r="D235" s="22">
        <v>2</v>
      </c>
      <c r="E235" s="12" t="s">
        <v>16</v>
      </c>
      <c r="F235" s="13">
        <v>961</v>
      </c>
      <c r="G235" s="13">
        <v>976</v>
      </c>
      <c r="H235" s="13">
        <v>0</v>
      </c>
      <c r="I235" s="24">
        <f t="shared" ref="I235" si="399">(IF(E235="SELL",F235-G235,IF(E235="BUY",G235-F235)))*C235*D235</f>
        <v>-15000</v>
      </c>
      <c r="J235" s="24">
        <v>0</v>
      </c>
      <c r="K235" s="24">
        <f t="shared" ref="K235" si="400">SUM(I235,J235)</f>
        <v>-15000</v>
      </c>
    </row>
    <row r="236" spans="1:11" ht="15.75">
      <c r="A236" s="11">
        <v>43256</v>
      </c>
      <c r="B236" s="12" t="s">
        <v>76</v>
      </c>
      <c r="C236" s="12">
        <v>500</v>
      </c>
      <c r="D236" s="22">
        <v>2</v>
      </c>
      <c r="E236" s="12" t="s">
        <v>16</v>
      </c>
      <c r="F236" s="13">
        <v>3250</v>
      </c>
      <c r="G236" s="13">
        <v>3226</v>
      </c>
      <c r="H236" s="13">
        <v>3200</v>
      </c>
      <c r="I236" s="24">
        <f t="shared" ref="I236" si="401">(IF(E236="SELL",F236-G236,IF(E236="BUY",G236-F236)))*C236*D236</f>
        <v>24000</v>
      </c>
      <c r="J236" s="24">
        <v>0</v>
      </c>
      <c r="K236" s="24">
        <f t="shared" ref="K236" si="402">SUM(I236,J236)</f>
        <v>24000</v>
      </c>
    </row>
    <row r="237" spans="1:11" ht="15.75">
      <c r="A237" s="11">
        <v>43255</v>
      </c>
      <c r="B237" s="12" t="s">
        <v>11</v>
      </c>
      <c r="C237" s="12">
        <v>1000</v>
      </c>
      <c r="D237" s="22">
        <v>2</v>
      </c>
      <c r="E237" s="12" t="s">
        <v>16</v>
      </c>
      <c r="F237" s="13">
        <v>568</v>
      </c>
      <c r="G237" s="13">
        <v>563</v>
      </c>
      <c r="H237" s="13">
        <v>558</v>
      </c>
      <c r="I237" s="24">
        <f t="shared" ref="I237" si="403">(IF(E237="SELL",F237-G237,IF(E237="BUY",G237-F237)))*C237*D237</f>
        <v>10000</v>
      </c>
      <c r="J237" s="24">
        <v>0</v>
      </c>
      <c r="K237" s="24">
        <f t="shared" ref="K237" si="404">SUM(I237,J237)</f>
        <v>10000</v>
      </c>
    </row>
    <row r="238" spans="1:11" ht="15.75">
      <c r="A238" s="11">
        <v>43252</v>
      </c>
      <c r="B238" s="12" t="s">
        <v>134</v>
      </c>
      <c r="C238" s="12">
        <v>4000</v>
      </c>
      <c r="D238" s="22">
        <v>2</v>
      </c>
      <c r="E238" s="12" t="s">
        <v>10</v>
      </c>
      <c r="F238" s="13">
        <v>166</v>
      </c>
      <c r="G238" s="13">
        <v>167.5</v>
      </c>
      <c r="H238" s="13">
        <v>169</v>
      </c>
      <c r="I238" s="24">
        <f t="shared" ref="I238" si="405">(IF(E238="SELL",F238-G238,IF(E238="BUY",G238-F238)))*C238*D238</f>
        <v>12000</v>
      </c>
      <c r="J238" s="24">
        <v>0</v>
      </c>
      <c r="K238" s="24">
        <f t="shared" ref="K238" si="406">SUM(I238,J238)</f>
        <v>12000</v>
      </c>
    </row>
    <row r="239" spans="1:11" ht="15.75">
      <c r="A239" s="11">
        <v>43252</v>
      </c>
      <c r="B239" s="12" t="s">
        <v>168</v>
      </c>
      <c r="C239" s="12">
        <v>10000</v>
      </c>
      <c r="D239" s="22">
        <v>2</v>
      </c>
      <c r="E239" s="12" t="s">
        <v>16</v>
      </c>
      <c r="F239" s="13">
        <v>56</v>
      </c>
      <c r="G239" s="13">
        <v>55.5</v>
      </c>
      <c r="H239" s="13">
        <v>55</v>
      </c>
      <c r="I239" s="24">
        <f t="shared" ref="I239" si="407">(IF(E239="SELL",F239-G239,IF(E239="BUY",G239-F239)))*C239*D239</f>
        <v>10000</v>
      </c>
      <c r="J239" s="24">
        <f>(IF(E239="SELL",IF(H239="",0,G239-H239),IF(E239="BUY",IF(H239="",0,H239-G239))))*C239*D239</f>
        <v>10000</v>
      </c>
      <c r="K239" s="24">
        <f t="shared" ref="K239" si="408">SUM(I239,J239)</f>
        <v>20000</v>
      </c>
    </row>
    <row r="240" spans="1:11" ht="15.75">
      <c r="A240" s="11">
        <v>43251</v>
      </c>
      <c r="B240" s="12" t="s">
        <v>168</v>
      </c>
      <c r="C240" s="12">
        <v>10000</v>
      </c>
      <c r="D240" s="22">
        <v>2</v>
      </c>
      <c r="E240" s="12" t="s">
        <v>16</v>
      </c>
      <c r="F240" s="13">
        <v>66.2</v>
      </c>
      <c r="G240" s="13">
        <v>65.8</v>
      </c>
      <c r="H240" s="13">
        <v>65.400000000000006</v>
      </c>
      <c r="I240" s="24">
        <f t="shared" ref="I240" si="409">(IF(E240="SELL",F240-G240,IF(E240="BUY",G240-F240)))*C240*D240</f>
        <v>8000.0000000001137</v>
      </c>
      <c r="J240" s="24">
        <f>(IF(E240="SELL",IF(H240="",0,G240-H240),IF(E240="BUY",IF(H240="",0,H240-G240))))*C240*D240</f>
        <v>7999.999999999829</v>
      </c>
      <c r="K240" s="24">
        <f t="shared" ref="K240" si="410">SUM(I240,J240)</f>
        <v>15999.999999999942</v>
      </c>
    </row>
    <row r="241" spans="1:11" ht="15.75">
      <c r="A241" s="11">
        <v>43251</v>
      </c>
      <c r="B241" s="12" t="s">
        <v>19</v>
      </c>
      <c r="C241" s="12">
        <v>1100</v>
      </c>
      <c r="D241" s="22">
        <v>2</v>
      </c>
      <c r="E241" s="12" t="s">
        <v>10</v>
      </c>
      <c r="F241" s="13">
        <v>787</v>
      </c>
      <c r="G241" s="13">
        <v>792</v>
      </c>
      <c r="H241" s="13">
        <v>797</v>
      </c>
      <c r="I241" s="24">
        <f t="shared" ref="I241" si="411">(IF(E241="SELL",F241-G241,IF(E241="BUY",G241-F241)))*C241*D241</f>
        <v>11000</v>
      </c>
      <c r="J241" s="24">
        <v>0</v>
      </c>
      <c r="K241" s="24">
        <f t="shared" ref="K241" si="412">SUM(I241,J241)</f>
        <v>11000</v>
      </c>
    </row>
    <row r="242" spans="1:11" ht="15.75">
      <c r="A242" s="11">
        <v>43250</v>
      </c>
      <c r="B242" s="12" t="s">
        <v>19</v>
      </c>
      <c r="C242" s="12">
        <v>1100</v>
      </c>
      <c r="D242" s="22">
        <v>2</v>
      </c>
      <c r="E242" s="12" t="s">
        <v>10</v>
      </c>
      <c r="F242" s="13">
        <v>787.6</v>
      </c>
      <c r="G242" s="13">
        <v>790.6</v>
      </c>
      <c r="H242" s="13">
        <v>793.6</v>
      </c>
      <c r="I242" s="24">
        <f t="shared" ref="I242" si="413">(IF(E242="SELL",F242-G242,IF(E242="BUY",G242-F242)))*C242*D242</f>
        <v>6600</v>
      </c>
      <c r="J242" s="24">
        <v>0</v>
      </c>
      <c r="K242" s="24">
        <f t="shared" ref="K242" si="414">SUM(I242,J242)</f>
        <v>6600</v>
      </c>
    </row>
    <row r="243" spans="1:11" ht="15.75">
      <c r="A243" s="11">
        <v>43249</v>
      </c>
      <c r="B243" s="12" t="s">
        <v>44</v>
      </c>
      <c r="C243" s="12">
        <v>1250</v>
      </c>
      <c r="D243" s="22">
        <v>2</v>
      </c>
      <c r="E243" s="12" t="s">
        <v>16</v>
      </c>
      <c r="F243" s="13">
        <v>441</v>
      </c>
      <c r="G243" s="13">
        <v>437</v>
      </c>
      <c r="H243" s="13">
        <v>433</v>
      </c>
      <c r="I243" s="24">
        <f t="shared" ref="I243" si="415">(IF(E243="SELL",F243-G243,IF(E243="BUY",G243-F243)))*C243*D243</f>
        <v>10000</v>
      </c>
      <c r="J243" s="24">
        <f>(IF(E243="SELL",IF(H243="",0,G243-H243),IF(E243="BUY",IF(H243="",0,H243-G243))))*C243*D243</f>
        <v>10000</v>
      </c>
      <c r="K243" s="24">
        <f t="shared" ref="K243" si="416">SUM(I243,J243)</f>
        <v>20000</v>
      </c>
    </row>
    <row r="244" spans="1:11" ht="15.75">
      <c r="A244" s="11">
        <v>43248</v>
      </c>
      <c r="B244" s="12" t="s">
        <v>55</v>
      </c>
      <c r="C244" s="12">
        <v>700</v>
      </c>
      <c r="D244" s="22">
        <v>2</v>
      </c>
      <c r="E244" s="12" t="s">
        <v>10</v>
      </c>
      <c r="F244" s="13">
        <v>853</v>
      </c>
      <c r="G244" s="13">
        <v>860</v>
      </c>
      <c r="H244" s="13">
        <v>867</v>
      </c>
      <c r="I244" s="24">
        <f t="shared" ref="I244" si="417">(IF(E244="SELL",F244-G244,IF(E244="BUY",G244-F244)))*C244*D244</f>
        <v>9800</v>
      </c>
      <c r="J244" s="24">
        <f>(IF(E244="SELL",IF(H244="",0,G244-H244),IF(E244="BUY",IF(H244="",0,H244-G244))))*C244*D244</f>
        <v>9800</v>
      </c>
      <c r="K244" s="24">
        <f t="shared" ref="K244" si="418">SUM(I244,J244)</f>
        <v>19600</v>
      </c>
    </row>
    <row r="245" spans="1:11" ht="15.75">
      <c r="A245" s="11">
        <v>43245</v>
      </c>
      <c r="B245" s="12" t="s">
        <v>72</v>
      </c>
      <c r="C245" s="12">
        <v>1400</v>
      </c>
      <c r="D245" s="22">
        <v>2</v>
      </c>
      <c r="E245" s="12" t="s">
        <v>10</v>
      </c>
      <c r="F245" s="13">
        <v>503.2</v>
      </c>
      <c r="G245" s="13">
        <v>506.2</v>
      </c>
      <c r="H245" s="13">
        <v>509.2</v>
      </c>
      <c r="I245" s="24">
        <f t="shared" ref="I245" si="419">(IF(E245="SELL",F245-G245,IF(E245="BUY",G245-F245)))*C245*D245</f>
        <v>8400</v>
      </c>
      <c r="J245" s="24">
        <v>0</v>
      </c>
      <c r="K245" s="24">
        <f t="shared" ref="K245" si="420">SUM(I245,J245)</f>
        <v>8400</v>
      </c>
    </row>
    <row r="246" spans="1:11" ht="15.75">
      <c r="A246" s="11">
        <v>43245</v>
      </c>
      <c r="B246" s="12" t="s">
        <v>167</v>
      </c>
      <c r="C246" s="12">
        <v>125</v>
      </c>
      <c r="D246" s="22">
        <v>2</v>
      </c>
      <c r="E246" s="12" t="s">
        <v>10</v>
      </c>
      <c r="F246" s="13">
        <v>5900</v>
      </c>
      <c r="G246" s="13">
        <v>5950</v>
      </c>
      <c r="H246" s="13">
        <v>6000</v>
      </c>
      <c r="I246" s="24">
        <f t="shared" ref="I246" si="421">(IF(E246="SELL",F246-G246,IF(E246="BUY",G246-F246)))*C246*D246</f>
        <v>12500</v>
      </c>
      <c r="J246" s="24">
        <v>0</v>
      </c>
      <c r="K246" s="24">
        <f t="shared" ref="K246" si="422">SUM(I246,J246)</f>
        <v>12500</v>
      </c>
    </row>
    <row r="247" spans="1:11" ht="15.75">
      <c r="A247" s="11">
        <v>43244</v>
      </c>
      <c r="B247" s="12" t="s">
        <v>115</v>
      </c>
      <c r="C247" s="12">
        <v>7000</v>
      </c>
      <c r="D247" s="22">
        <v>2</v>
      </c>
      <c r="E247" s="12" t="s">
        <v>10</v>
      </c>
      <c r="F247" s="13">
        <v>70.150000000000006</v>
      </c>
      <c r="G247" s="13">
        <v>71.099999999999994</v>
      </c>
      <c r="H247" s="13">
        <v>0</v>
      </c>
      <c r="I247" s="24">
        <f t="shared" ref="I247" si="423">(IF(E247="SELL",F247-G247,IF(E247="BUY",G247-F247)))*C247*D247</f>
        <v>13299.99999999984</v>
      </c>
      <c r="J247" s="24">
        <v>0</v>
      </c>
      <c r="K247" s="24">
        <f t="shared" ref="K247" si="424">SUM(I247,J247)</f>
        <v>13299.99999999984</v>
      </c>
    </row>
    <row r="248" spans="1:11" ht="15.75">
      <c r="A248" s="11">
        <v>43244</v>
      </c>
      <c r="B248" s="12" t="s">
        <v>49</v>
      </c>
      <c r="C248" s="12">
        <v>1600</v>
      </c>
      <c r="D248" s="22">
        <v>2</v>
      </c>
      <c r="E248" s="12" t="s">
        <v>16</v>
      </c>
      <c r="F248" s="13">
        <v>300.85000000000002</v>
      </c>
      <c r="G248" s="13">
        <v>297.85000000000002</v>
      </c>
      <c r="H248" s="13">
        <v>294.85000000000002</v>
      </c>
      <c r="I248" s="24">
        <f t="shared" ref="I248" si="425">(IF(E248="SELL",F248-G248,IF(E248="BUY",G248-F248)))*C248*D248</f>
        <v>9600</v>
      </c>
      <c r="J248" s="24">
        <v>0</v>
      </c>
      <c r="K248" s="24">
        <f t="shared" ref="K248" si="426">SUM(I248,J248)</f>
        <v>9600</v>
      </c>
    </row>
    <row r="249" spans="1:11" ht="15.75">
      <c r="A249" s="11">
        <v>43243</v>
      </c>
      <c r="B249" s="12" t="s">
        <v>165</v>
      </c>
      <c r="C249" s="12">
        <v>4500</v>
      </c>
      <c r="D249" s="22">
        <v>2</v>
      </c>
      <c r="E249" s="12" t="s">
        <v>10</v>
      </c>
      <c r="F249" s="13">
        <v>118.9</v>
      </c>
      <c r="G249" s="13">
        <v>118.901</v>
      </c>
      <c r="H249" s="13">
        <v>0</v>
      </c>
      <c r="I249" s="24">
        <v>0</v>
      </c>
      <c r="J249" s="24">
        <v>0</v>
      </c>
      <c r="K249" s="24">
        <f t="shared" ref="K249" si="427">SUM(I249,J249)</f>
        <v>0</v>
      </c>
    </row>
    <row r="250" spans="1:11" ht="15.75">
      <c r="A250" s="11">
        <v>43243</v>
      </c>
      <c r="B250" s="12" t="s">
        <v>49</v>
      </c>
      <c r="C250" s="12">
        <v>1600</v>
      </c>
      <c r="D250" s="22">
        <v>2</v>
      </c>
      <c r="E250" s="12" t="s">
        <v>16</v>
      </c>
      <c r="F250" s="13">
        <v>318.60000000000002</v>
      </c>
      <c r="G250" s="13">
        <v>315.60000000000002</v>
      </c>
      <c r="H250" s="13">
        <v>312.60000000000002</v>
      </c>
      <c r="I250" s="24">
        <f t="shared" ref="I250" si="428">(IF(E250="SELL",F250-G250,IF(E250="BUY",G250-F250)))*C250*D250</f>
        <v>9600</v>
      </c>
      <c r="J250" s="24">
        <v>0</v>
      </c>
      <c r="K250" s="24">
        <f t="shared" ref="K250" si="429">SUM(I250,J250)</f>
        <v>9600</v>
      </c>
    </row>
    <row r="251" spans="1:11" ht="15.75">
      <c r="A251" s="11">
        <v>43242</v>
      </c>
      <c r="B251" s="12" t="s">
        <v>167</v>
      </c>
      <c r="C251" s="12">
        <v>125</v>
      </c>
      <c r="D251" s="22">
        <v>2</v>
      </c>
      <c r="E251" s="12" t="s">
        <v>10</v>
      </c>
      <c r="F251" s="13">
        <v>5902</v>
      </c>
      <c r="G251" s="13">
        <v>5932</v>
      </c>
      <c r="H251" s="13">
        <v>5982</v>
      </c>
      <c r="I251" s="24">
        <f t="shared" ref="I251" si="430">(IF(E251="SELL",F251-G251,IF(E251="BUY",G251-F251)))*C251*D251</f>
        <v>7500</v>
      </c>
      <c r="J251" s="24">
        <f>(IF(E251="SELL",IF(H251="",0,G251-H251),IF(E251="BUY",IF(H251="",0,H251-G251))))*C251*D251</f>
        <v>12500</v>
      </c>
      <c r="K251" s="24">
        <f t="shared" ref="K251" si="431">SUM(I251,J251)</f>
        <v>20000</v>
      </c>
    </row>
    <row r="252" spans="1:11" ht="15.75">
      <c r="A252" s="11">
        <v>43242</v>
      </c>
      <c r="B252" s="12" t="s">
        <v>116</v>
      </c>
      <c r="C252" s="12">
        <v>1500</v>
      </c>
      <c r="D252" s="22">
        <v>2</v>
      </c>
      <c r="E252" s="12" t="s">
        <v>10</v>
      </c>
      <c r="F252" s="13">
        <v>424.75</v>
      </c>
      <c r="G252" s="13">
        <v>419.9</v>
      </c>
      <c r="H252" s="13">
        <v>0</v>
      </c>
      <c r="I252" s="24">
        <f t="shared" ref="I252" si="432">(IF(E252="SELL",F252-G252,IF(E252="BUY",G252-F252)))*C252*D252</f>
        <v>-14550.000000000069</v>
      </c>
      <c r="J252" s="24">
        <v>0</v>
      </c>
      <c r="K252" s="24">
        <f t="shared" ref="K252" si="433">SUM(I252,J252)</f>
        <v>-14550.000000000069</v>
      </c>
    </row>
    <row r="253" spans="1:11" ht="15.75">
      <c r="A253" s="11">
        <v>43242</v>
      </c>
      <c r="B253" s="12" t="s">
        <v>91</v>
      </c>
      <c r="C253" s="12">
        <v>1700</v>
      </c>
      <c r="D253" s="22">
        <v>2</v>
      </c>
      <c r="E253" s="12" t="s">
        <v>16</v>
      </c>
      <c r="F253" s="13">
        <v>365</v>
      </c>
      <c r="G253" s="13">
        <v>362.5</v>
      </c>
      <c r="H253" s="13">
        <v>360</v>
      </c>
      <c r="I253" s="24">
        <f t="shared" ref="I253" si="434">(IF(E253="SELL",F253-G253,IF(E253="BUY",G253-F253)))*C253*D253</f>
        <v>8500</v>
      </c>
      <c r="J253" s="24">
        <v>0</v>
      </c>
      <c r="K253" s="24">
        <f t="shared" ref="K253" si="435">SUM(I253,J253)</f>
        <v>8500</v>
      </c>
    </row>
    <row r="254" spans="1:11" ht="15.75">
      <c r="A254" s="11">
        <v>43241</v>
      </c>
      <c r="B254" s="12" t="s">
        <v>14</v>
      </c>
      <c r="C254" s="12">
        <v>4500</v>
      </c>
      <c r="D254" s="22">
        <v>2</v>
      </c>
      <c r="E254" s="12" t="s">
        <v>16</v>
      </c>
      <c r="F254" s="13">
        <v>113.1</v>
      </c>
      <c r="G254" s="13">
        <v>115.1</v>
      </c>
      <c r="H254" s="13">
        <v>0</v>
      </c>
      <c r="I254" s="24">
        <f t="shared" ref="I254" si="436">(IF(E254="SELL",F254-G254,IF(E254="BUY",G254-F254)))*C254*D254</f>
        <v>-18000</v>
      </c>
      <c r="J254" s="24">
        <v>0</v>
      </c>
      <c r="K254" s="24">
        <f t="shared" ref="K254" si="437">SUM(I254,J254)</f>
        <v>-18000</v>
      </c>
    </row>
    <row r="255" spans="1:11" ht="15.75">
      <c r="A255" s="11">
        <v>43241</v>
      </c>
      <c r="B255" s="12" t="s">
        <v>25</v>
      </c>
      <c r="C255" s="12">
        <v>1000</v>
      </c>
      <c r="D255" s="22">
        <v>2</v>
      </c>
      <c r="E255" s="12" t="s">
        <v>16</v>
      </c>
      <c r="F255" s="13">
        <v>585</v>
      </c>
      <c r="G255" s="13">
        <v>580</v>
      </c>
      <c r="H255" s="13">
        <v>570</v>
      </c>
      <c r="I255" s="24">
        <f t="shared" ref="I255" si="438">(IF(E255="SELL",F255-G255,IF(E255="BUY",G255-F255)))*C255*D255</f>
        <v>10000</v>
      </c>
      <c r="J255" s="24">
        <v>0</v>
      </c>
      <c r="K255" s="24">
        <f t="shared" ref="K255" si="439">SUM(I255,J255)</f>
        <v>10000</v>
      </c>
    </row>
    <row r="256" spans="1:11" ht="15.75">
      <c r="A256" s="11">
        <v>43241</v>
      </c>
      <c r="B256" s="12" t="s">
        <v>14</v>
      </c>
      <c r="C256" s="12">
        <v>4500</v>
      </c>
      <c r="D256" s="22">
        <v>2</v>
      </c>
      <c r="E256" s="12" t="s">
        <v>10</v>
      </c>
      <c r="F256" s="13">
        <v>115.6</v>
      </c>
      <c r="G256" s="13">
        <v>115.6</v>
      </c>
      <c r="H256" s="13">
        <v>0</v>
      </c>
      <c r="I256" s="24">
        <f t="shared" ref="I256" si="440">(IF(E256="SELL",F256-G256,IF(E256="BUY",G256-F256)))*C256*D256</f>
        <v>0</v>
      </c>
      <c r="J256" s="24">
        <v>0</v>
      </c>
      <c r="K256" s="24">
        <f t="shared" ref="K256" si="441">SUM(I256,J256)</f>
        <v>0</v>
      </c>
    </row>
    <row r="257" spans="1:11" ht="15.75">
      <c r="A257" s="11">
        <v>43238</v>
      </c>
      <c r="B257" s="12" t="s">
        <v>167</v>
      </c>
      <c r="C257" s="12">
        <v>125</v>
      </c>
      <c r="D257" s="22">
        <v>2</v>
      </c>
      <c r="E257" s="12" t="s">
        <v>10</v>
      </c>
      <c r="F257" s="13">
        <v>5755</v>
      </c>
      <c r="G257" s="13">
        <v>5800</v>
      </c>
      <c r="H257" s="13">
        <v>5850</v>
      </c>
      <c r="I257" s="24">
        <f t="shared" ref="I257" si="442">(IF(E257="SELL",F257-G257,IF(E257="BUY",G257-F257)))*C257*D257</f>
        <v>11250</v>
      </c>
      <c r="J257" s="24">
        <v>0</v>
      </c>
      <c r="K257" s="24">
        <f t="shared" ref="K257" si="443">SUM(I257,J257)</f>
        <v>11250</v>
      </c>
    </row>
    <row r="258" spans="1:11" ht="15.75">
      <c r="A258" s="11">
        <v>43238</v>
      </c>
      <c r="B258" s="12" t="s">
        <v>12</v>
      </c>
      <c r="C258" s="12">
        <v>400</v>
      </c>
      <c r="D258" s="22">
        <v>2</v>
      </c>
      <c r="E258" s="12" t="s">
        <v>16</v>
      </c>
      <c r="F258" s="13">
        <v>1381</v>
      </c>
      <c r="G258" s="13">
        <v>1370</v>
      </c>
      <c r="H258" s="13">
        <v>1355</v>
      </c>
      <c r="I258" s="24">
        <f t="shared" ref="I258" si="444">(IF(E258="SELL",F258-G258,IF(E258="BUY",G258-F258)))*C258*D258</f>
        <v>8800</v>
      </c>
      <c r="J258" s="24">
        <v>0</v>
      </c>
      <c r="K258" s="24">
        <f t="shared" ref="K258" si="445">SUM(I258,J258)</f>
        <v>8800</v>
      </c>
    </row>
    <row r="259" spans="1:11" ht="15.75">
      <c r="A259" s="11">
        <v>43238</v>
      </c>
      <c r="B259" s="12" t="s">
        <v>111</v>
      </c>
      <c r="C259" s="12">
        <v>500</v>
      </c>
      <c r="D259" s="22">
        <v>2</v>
      </c>
      <c r="E259" s="12" t="s">
        <v>16</v>
      </c>
      <c r="F259" s="13">
        <v>1977</v>
      </c>
      <c r="G259" s="13">
        <v>1967</v>
      </c>
      <c r="H259" s="13">
        <v>1957</v>
      </c>
      <c r="I259" s="24">
        <f t="shared" ref="I259" si="446">(IF(E259="SELL",F259-G259,IF(E259="BUY",G259-F259)))*C259*D259</f>
        <v>10000</v>
      </c>
      <c r="J259" s="24">
        <f>(IF(E259="SELL",IF(H259="",0,G259-H259),IF(E259="BUY",IF(H259="",0,H259-G259))))*C259*D259</f>
        <v>10000</v>
      </c>
      <c r="K259" s="24">
        <f t="shared" ref="K259" si="447">SUM(I259,J259)</f>
        <v>20000</v>
      </c>
    </row>
    <row r="260" spans="1:11" ht="15.75">
      <c r="A260" s="11">
        <v>43238</v>
      </c>
      <c r="B260" s="12" t="s">
        <v>166</v>
      </c>
      <c r="C260" s="12">
        <v>3000</v>
      </c>
      <c r="D260" s="22">
        <v>2</v>
      </c>
      <c r="E260" s="12" t="s">
        <v>16</v>
      </c>
      <c r="F260" s="13">
        <v>224</v>
      </c>
      <c r="G260" s="13">
        <v>222</v>
      </c>
      <c r="H260" s="13">
        <v>220</v>
      </c>
      <c r="I260" s="24">
        <f t="shared" ref="I260" si="448">(IF(E260="SELL",F260-G260,IF(E260="BUY",G260-F260)))*C260*D260</f>
        <v>12000</v>
      </c>
      <c r="J260" s="24">
        <f>(IF(E260="SELL",IF(H260="",0,G260-H260),IF(E260="BUY",IF(H260="",0,H260-G260))))*C260*D260</f>
        <v>12000</v>
      </c>
      <c r="K260" s="24">
        <f t="shared" ref="K260" si="449">SUM(I260,J260)</f>
        <v>24000</v>
      </c>
    </row>
    <row r="261" spans="1:11" ht="15.75">
      <c r="A261" s="11">
        <v>43238</v>
      </c>
      <c r="B261" s="12" t="s">
        <v>44</v>
      </c>
      <c r="C261" s="12">
        <v>1250</v>
      </c>
      <c r="D261" s="22">
        <v>2</v>
      </c>
      <c r="E261" s="12" t="s">
        <v>16</v>
      </c>
      <c r="F261" s="13">
        <v>442</v>
      </c>
      <c r="G261" s="13">
        <v>435</v>
      </c>
      <c r="H261" s="13">
        <v>428</v>
      </c>
      <c r="I261" s="24">
        <f t="shared" ref="I261" si="450">(IF(E261="SELL",F261-G261,IF(E261="BUY",G261-F261)))*C261*D261</f>
        <v>17500</v>
      </c>
      <c r="J261" s="24">
        <v>0</v>
      </c>
      <c r="K261" s="24">
        <f t="shared" ref="K261" si="451">SUM(I261,J261)</f>
        <v>17500</v>
      </c>
    </row>
    <row r="262" spans="1:11" ht="15.75">
      <c r="A262" s="11">
        <v>43237</v>
      </c>
      <c r="B262" s="12" t="s">
        <v>11</v>
      </c>
      <c r="C262" s="12">
        <v>1000</v>
      </c>
      <c r="D262" s="22">
        <v>2</v>
      </c>
      <c r="E262" s="12" t="s">
        <v>16</v>
      </c>
      <c r="F262" s="13">
        <v>580</v>
      </c>
      <c r="G262" s="13">
        <v>580</v>
      </c>
      <c r="H262" s="13">
        <v>0</v>
      </c>
      <c r="I262" s="24">
        <f t="shared" ref="I262" si="452">(IF(E262="SELL",F262-G262,IF(E262="BUY",G262-F262)))*C262*D262</f>
        <v>0</v>
      </c>
      <c r="J262" s="24">
        <v>0</v>
      </c>
      <c r="K262" s="24">
        <f t="shared" ref="K262" si="453">SUM(I262,J262)</f>
        <v>0</v>
      </c>
    </row>
    <row r="263" spans="1:11" ht="15.75">
      <c r="A263" s="11">
        <v>43237</v>
      </c>
      <c r="B263" s="12" t="s">
        <v>165</v>
      </c>
      <c r="C263" s="12">
        <v>4500</v>
      </c>
      <c r="D263" s="22">
        <v>2</v>
      </c>
      <c r="E263" s="12" t="s">
        <v>10</v>
      </c>
      <c r="F263" s="13">
        <v>117</v>
      </c>
      <c r="G263" s="13">
        <v>118.25</v>
      </c>
      <c r="H263" s="13">
        <v>119.5</v>
      </c>
      <c r="I263" s="24">
        <f t="shared" ref="I263" si="454">(IF(E263="SELL",F263-G263,IF(E263="BUY",G263-F263)))*C263*D263</f>
        <v>11250</v>
      </c>
      <c r="J263" s="24">
        <f>(IF(E263="SELL",IF(H263="",0,G263-H263),IF(E263="BUY",IF(H263="",0,H263-G263))))*C263*D263</f>
        <v>11250</v>
      </c>
      <c r="K263" s="24">
        <f t="shared" ref="K263" si="455">SUM(I263,J263)</f>
        <v>22500</v>
      </c>
    </row>
    <row r="264" spans="1:11" ht="15.75">
      <c r="A264" s="11">
        <v>43237</v>
      </c>
      <c r="B264" s="12" t="s">
        <v>164</v>
      </c>
      <c r="C264" s="12">
        <v>28000</v>
      </c>
      <c r="D264" s="22">
        <v>2</v>
      </c>
      <c r="E264" s="12" t="s">
        <v>10</v>
      </c>
      <c r="F264" s="13">
        <v>14.85</v>
      </c>
      <c r="G264" s="13">
        <v>15.15</v>
      </c>
      <c r="H264" s="13">
        <v>15.45</v>
      </c>
      <c r="I264" s="24">
        <f t="shared" ref="I264" si="456">(IF(E264="SELL",F264-G264,IF(E264="BUY",G264-F264)))*C264*D264</f>
        <v>16800.00000000004</v>
      </c>
      <c r="J264" s="24">
        <f>(IF(E264="SELL",IF(H264="",0,G264-H264),IF(E264="BUY",IF(H264="",0,H264-G264))))*C264*D264</f>
        <v>16799.999999999942</v>
      </c>
      <c r="K264" s="24">
        <f t="shared" ref="K264" si="457">SUM(I264,J264)</f>
        <v>33599.999999999985</v>
      </c>
    </row>
    <row r="265" spans="1:11" ht="15.75">
      <c r="A265" s="11">
        <v>43236</v>
      </c>
      <c r="B265" s="12" t="s">
        <v>25</v>
      </c>
      <c r="C265" s="12">
        <v>1000</v>
      </c>
      <c r="D265" s="22">
        <v>2</v>
      </c>
      <c r="E265" s="12" t="s">
        <v>10</v>
      </c>
      <c r="F265" s="13">
        <v>626</v>
      </c>
      <c r="G265" s="13">
        <v>626</v>
      </c>
      <c r="H265" s="13">
        <v>0</v>
      </c>
      <c r="I265" s="24">
        <f t="shared" ref="I265" si="458">(IF(E265="SELL",F265-G265,IF(E265="BUY",G265-F265)))*C265*D265</f>
        <v>0</v>
      </c>
      <c r="J265" s="24">
        <v>0</v>
      </c>
      <c r="K265" s="24">
        <f t="shared" ref="K265" si="459">SUM(I265,J265)</f>
        <v>0</v>
      </c>
    </row>
    <row r="266" spans="1:11" ht="15.75">
      <c r="A266" s="11">
        <v>43236</v>
      </c>
      <c r="B266" s="12" t="s">
        <v>50</v>
      </c>
      <c r="C266" s="12">
        <v>3000</v>
      </c>
      <c r="D266" s="22">
        <v>2</v>
      </c>
      <c r="E266" s="12" t="s">
        <v>10</v>
      </c>
      <c r="F266" s="13">
        <v>334.5</v>
      </c>
      <c r="G266" s="13">
        <v>337.5</v>
      </c>
      <c r="H266" s="13">
        <v>339.5</v>
      </c>
      <c r="I266" s="24">
        <f t="shared" ref="I266" si="460">(IF(E266="SELL",F266-G266,IF(E266="BUY",G266-F266)))*C266*D266</f>
        <v>18000</v>
      </c>
      <c r="J266" s="24">
        <v>0</v>
      </c>
      <c r="K266" s="24">
        <f t="shared" ref="K266" si="461">SUM(I266,J266)</f>
        <v>18000</v>
      </c>
    </row>
    <row r="267" spans="1:11" ht="15.75">
      <c r="A267" s="11">
        <v>43235</v>
      </c>
      <c r="B267" s="12" t="s">
        <v>44</v>
      </c>
      <c r="C267" s="12">
        <v>1250</v>
      </c>
      <c r="D267" s="22">
        <v>2</v>
      </c>
      <c r="E267" s="12" t="s">
        <v>16</v>
      </c>
      <c r="F267" s="13">
        <v>456</v>
      </c>
      <c r="G267" s="13">
        <v>452</v>
      </c>
      <c r="H267" s="13">
        <v>448</v>
      </c>
      <c r="I267" s="24">
        <f t="shared" ref="I267" si="462">(IF(E267="SELL",F267-G267,IF(E267="BUY",G267-F267)))*C267*D267</f>
        <v>10000</v>
      </c>
      <c r="J267" s="24">
        <f>(IF(E267="SELL",IF(H267="",0,G267-H267),IF(E267="BUY",IF(H267="",0,H267-G267))))*C267*D267</f>
        <v>10000</v>
      </c>
      <c r="K267" s="24">
        <f t="shared" ref="K267" si="463">SUM(I267,J267)</f>
        <v>20000</v>
      </c>
    </row>
    <row r="268" spans="1:11" ht="15.75">
      <c r="A268" s="11">
        <v>43235</v>
      </c>
      <c r="B268" s="12" t="s">
        <v>46</v>
      </c>
      <c r="C268" s="12">
        <v>2250</v>
      </c>
      <c r="D268" s="22">
        <v>2</v>
      </c>
      <c r="E268" s="12" t="s">
        <v>16</v>
      </c>
      <c r="F268" s="13">
        <v>248</v>
      </c>
      <c r="G268" s="13">
        <v>245</v>
      </c>
      <c r="H268" s="13">
        <v>242</v>
      </c>
      <c r="I268" s="24">
        <f t="shared" ref="I268" si="464">(IF(E268="SELL",F268-G268,IF(E268="BUY",G268-F268)))*C268*D268</f>
        <v>13500</v>
      </c>
      <c r="J268" s="24">
        <f>(IF(E268="SELL",IF(H268="",0,G268-H268),IF(E268="BUY",IF(H268="",0,H268-G268))))*C268*D268</f>
        <v>13500</v>
      </c>
      <c r="K268" s="24">
        <f t="shared" ref="K268" si="465">SUM(I268,J268)</f>
        <v>27000</v>
      </c>
    </row>
    <row r="269" spans="1:11" ht="15.75">
      <c r="A269" s="11">
        <v>43235</v>
      </c>
      <c r="B269" s="12" t="s">
        <v>21</v>
      </c>
      <c r="C269" s="12">
        <v>600</v>
      </c>
      <c r="D269" s="22">
        <v>2</v>
      </c>
      <c r="E269" s="12" t="s">
        <v>10</v>
      </c>
      <c r="F269" s="13">
        <v>1220</v>
      </c>
      <c r="G269" s="13">
        <v>1230</v>
      </c>
      <c r="H269" s="13">
        <v>1240</v>
      </c>
      <c r="I269" s="24">
        <f t="shared" ref="I269" si="466">(IF(E269="SELL",F269-G269,IF(E269="BUY",G269-F269)))*C269*D269</f>
        <v>12000</v>
      </c>
      <c r="J269" s="24">
        <f>(IF(E269="SELL",IF(H269="",0,G269-H269),IF(E269="BUY",IF(H269="",0,H269-G269))))*C269*D269</f>
        <v>12000</v>
      </c>
      <c r="K269" s="24">
        <f t="shared" ref="K269" si="467">SUM(I269,J269)</f>
        <v>24000</v>
      </c>
    </row>
    <row r="270" spans="1:11" ht="15.75">
      <c r="A270" s="11">
        <v>43234</v>
      </c>
      <c r="B270" s="12" t="s">
        <v>21</v>
      </c>
      <c r="C270" s="12">
        <v>600</v>
      </c>
      <c r="D270" s="22">
        <v>2</v>
      </c>
      <c r="E270" s="12" t="s">
        <v>10</v>
      </c>
      <c r="F270" s="13">
        <v>1183</v>
      </c>
      <c r="G270" s="13">
        <v>1193</v>
      </c>
      <c r="H270" s="13">
        <v>1204</v>
      </c>
      <c r="I270" s="24">
        <f t="shared" ref="I270" si="468">(IF(E270="SELL",F270-G270,IF(E270="BUY",G270-F270)))*C270*D270</f>
        <v>12000</v>
      </c>
      <c r="J270" s="24">
        <v>0</v>
      </c>
      <c r="K270" s="24">
        <f t="shared" ref="K270" si="469">SUM(I270,J270)</f>
        <v>12000</v>
      </c>
    </row>
    <row r="271" spans="1:11" ht="15.75">
      <c r="A271" s="11">
        <v>43234</v>
      </c>
      <c r="B271" s="12" t="s">
        <v>163</v>
      </c>
      <c r="C271" s="12">
        <v>6000</v>
      </c>
      <c r="D271" s="22">
        <v>2</v>
      </c>
      <c r="E271" s="12" t="s">
        <v>16</v>
      </c>
      <c r="F271" s="13">
        <v>119.8</v>
      </c>
      <c r="G271" s="13">
        <v>118.8</v>
      </c>
      <c r="H271" s="13">
        <v>387</v>
      </c>
      <c r="I271" s="24">
        <f t="shared" ref="I271" si="470">(IF(E271="SELL",F271-G271,IF(E271="BUY",G271-F271)))*C271*D271</f>
        <v>12000</v>
      </c>
      <c r="J271" s="24">
        <v>0</v>
      </c>
      <c r="K271" s="24">
        <f t="shared" ref="K271" si="471">SUM(I271,J271)</f>
        <v>12000</v>
      </c>
    </row>
    <row r="272" spans="1:11" ht="15.75">
      <c r="A272" s="11">
        <v>43231</v>
      </c>
      <c r="B272" s="12" t="s">
        <v>162</v>
      </c>
      <c r="C272" s="12">
        <v>500</v>
      </c>
      <c r="D272" s="22">
        <v>2</v>
      </c>
      <c r="E272" s="12" t="s">
        <v>16</v>
      </c>
      <c r="F272" s="13">
        <v>1062</v>
      </c>
      <c r="G272" s="13">
        <v>1062</v>
      </c>
      <c r="H272" s="13">
        <v>387</v>
      </c>
      <c r="I272" s="24">
        <f t="shared" ref="I272" si="472">(IF(E272="SELL",F272-G272,IF(E272="BUY",G272-F272)))*C272*D272</f>
        <v>0</v>
      </c>
      <c r="J272" s="24">
        <v>0</v>
      </c>
      <c r="K272" s="24">
        <f t="shared" ref="K272" si="473">SUM(I272,J272)</f>
        <v>0</v>
      </c>
    </row>
    <row r="273" spans="1:11" ht="15.75">
      <c r="A273" s="11">
        <v>43231</v>
      </c>
      <c r="B273" s="12" t="s">
        <v>91</v>
      </c>
      <c r="C273" s="12">
        <v>1700</v>
      </c>
      <c r="D273" s="22">
        <v>2</v>
      </c>
      <c r="E273" s="12" t="s">
        <v>16</v>
      </c>
      <c r="F273" s="13">
        <v>393</v>
      </c>
      <c r="G273" s="13">
        <v>390</v>
      </c>
      <c r="H273" s="13">
        <v>387</v>
      </c>
      <c r="I273" s="24">
        <f t="shared" ref="I273" si="474">(IF(E273="SELL",F273-G273,IF(E273="BUY",G273-F273)))*C273*D273</f>
        <v>10200</v>
      </c>
      <c r="J273" s="24">
        <f>(IF(E273="SELL",IF(H273="",0,G273-H273),IF(E273="BUY",IF(H273="",0,H273-G273))))*C273*D273</f>
        <v>10200</v>
      </c>
      <c r="K273" s="24">
        <f t="shared" ref="K273" si="475">SUM(I273,J273)</f>
        <v>20400</v>
      </c>
    </row>
    <row r="274" spans="1:11" ht="15.75">
      <c r="A274" s="11">
        <v>43231</v>
      </c>
      <c r="B274" s="12" t="s">
        <v>91</v>
      </c>
      <c r="C274" s="12">
        <v>1700</v>
      </c>
      <c r="D274" s="22">
        <v>2</v>
      </c>
      <c r="E274" s="12" t="s">
        <v>16</v>
      </c>
      <c r="F274" s="13">
        <v>393</v>
      </c>
      <c r="G274" s="13">
        <v>390</v>
      </c>
      <c r="H274" s="13">
        <v>387</v>
      </c>
      <c r="I274" s="24">
        <f t="shared" ref="I274" si="476">(IF(E274="SELL",F274-G274,IF(E274="BUY",G274-F274)))*C274*D274</f>
        <v>10200</v>
      </c>
      <c r="J274" s="24">
        <v>0</v>
      </c>
      <c r="K274" s="24">
        <f t="shared" ref="K274" si="477">SUM(I274,J274)</f>
        <v>10200</v>
      </c>
    </row>
    <row r="275" spans="1:11" ht="15.75">
      <c r="A275" s="11">
        <v>43230</v>
      </c>
      <c r="B275" s="12" t="s">
        <v>96</v>
      </c>
      <c r="C275" s="12">
        <v>1250</v>
      </c>
      <c r="D275" s="22">
        <v>2</v>
      </c>
      <c r="E275" s="12" t="s">
        <v>16</v>
      </c>
      <c r="F275" s="13">
        <v>395</v>
      </c>
      <c r="G275" s="13">
        <v>391</v>
      </c>
      <c r="H275" s="13">
        <v>387</v>
      </c>
      <c r="I275" s="24">
        <f t="shared" ref="I275" si="478">(IF(E275="SELL",F275-G275,IF(E275="BUY",G275-F275)))*C275*D275</f>
        <v>10000</v>
      </c>
      <c r="J275" s="24">
        <v>0</v>
      </c>
      <c r="K275" s="24">
        <f t="shared" ref="K275" si="479">SUM(I275,J275)</f>
        <v>10000</v>
      </c>
    </row>
    <row r="276" spans="1:11" ht="15.75">
      <c r="A276" s="11">
        <v>43229</v>
      </c>
      <c r="B276" s="12" t="s">
        <v>21</v>
      </c>
      <c r="C276" s="12">
        <v>600</v>
      </c>
      <c r="D276" s="22">
        <v>2</v>
      </c>
      <c r="E276" s="12" t="s">
        <v>10</v>
      </c>
      <c r="F276" s="13">
        <v>1172</v>
      </c>
      <c r="G276" s="13">
        <v>1172</v>
      </c>
      <c r="H276" s="13">
        <v>0</v>
      </c>
      <c r="I276" s="24">
        <f t="shared" ref="I276" si="480">(IF(E276="SELL",F276-G276,IF(E276="BUY",G276-F276)))*C276*D276</f>
        <v>0</v>
      </c>
      <c r="J276" s="24">
        <v>0</v>
      </c>
      <c r="K276" s="24">
        <f t="shared" ref="K276" si="481">SUM(I276,J276)</f>
        <v>0</v>
      </c>
    </row>
    <row r="277" spans="1:11" ht="15.75">
      <c r="A277" s="11">
        <v>43229</v>
      </c>
      <c r="B277" s="12" t="s">
        <v>69</v>
      </c>
      <c r="C277" s="12">
        <v>2000</v>
      </c>
      <c r="D277" s="22">
        <v>2</v>
      </c>
      <c r="E277" s="12" t="s">
        <v>10</v>
      </c>
      <c r="F277" s="13">
        <v>436</v>
      </c>
      <c r="G277" s="13">
        <v>440</v>
      </c>
      <c r="H277" s="13">
        <v>444</v>
      </c>
      <c r="I277" s="24">
        <f t="shared" ref="I277" si="482">(IF(E277="SELL",F277-G277,IF(E277="BUY",G277-F277)))*C277*D277</f>
        <v>16000</v>
      </c>
      <c r="J277" s="24">
        <f>(IF(E277="SELL",IF(H277="",0,G277-H277),IF(E277="BUY",IF(H277="",0,H277-G277))))*C277*D277</f>
        <v>16000</v>
      </c>
      <c r="K277" s="24">
        <f t="shared" ref="K277" si="483">SUM(I277,J277)</f>
        <v>32000</v>
      </c>
    </row>
    <row r="278" spans="1:11" ht="15.75">
      <c r="A278" s="11">
        <v>43228</v>
      </c>
      <c r="B278" s="12" t="s">
        <v>41</v>
      </c>
      <c r="C278" s="12">
        <v>4500</v>
      </c>
      <c r="D278" s="22">
        <v>2</v>
      </c>
      <c r="E278" s="12" t="s">
        <v>10</v>
      </c>
      <c r="F278" s="13">
        <v>183.8</v>
      </c>
      <c r="G278" s="13">
        <v>181.8</v>
      </c>
      <c r="H278" s="13">
        <v>0</v>
      </c>
      <c r="I278" s="24">
        <f t="shared" ref="I278" si="484">(IF(E278="SELL",F278-G278,IF(E278="BUY",G278-F278)))*C278*D278</f>
        <v>-18000</v>
      </c>
      <c r="J278" s="24">
        <v>0</v>
      </c>
      <c r="K278" s="24">
        <f t="shared" ref="K278" si="485">SUM(I278,J278)</f>
        <v>-18000</v>
      </c>
    </row>
    <row r="279" spans="1:11" ht="15.75">
      <c r="A279" s="11">
        <v>43228</v>
      </c>
      <c r="B279" s="12" t="s">
        <v>22</v>
      </c>
      <c r="C279" s="12">
        <v>2750</v>
      </c>
      <c r="D279" s="22">
        <v>2</v>
      </c>
      <c r="E279" s="12" t="s">
        <v>10</v>
      </c>
      <c r="F279" s="13">
        <v>310</v>
      </c>
      <c r="G279" s="13">
        <v>312</v>
      </c>
      <c r="H279" s="13">
        <v>314</v>
      </c>
      <c r="I279" s="24">
        <f t="shared" ref="I279" si="486">(IF(E279="SELL",F279-G279,IF(E279="BUY",G279-F279)))*C279*D279</f>
        <v>11000</v>
      </c>
      <c r="J279" s="24">
        <v>0</v>
      </c>
      <c r="K279" s="24">
        <f t="shared" ref="K279" si="487">SUM(I279,J279)</f>
        <v>11000</v>
      </c>
    </row>
    <row r="280" spans="1:11" ht="15.75">
      <c r="A280" s="11">
        <v>43224</v>
      </c>
      <c r="B280" s="12" t="s">
        <v>161</v>
      </c>
      <c r="C280" s="12">
        <v>800</v>
      </c>
      <c r="D280" s="22">
        <v>2</v>
      </c>
      <c r="E280" s="12" t="s">
        <v>16</v>
      </c>
      <c r="F280" s="13">
        <v>590</v>
      </c>
      <c r="G280" s="13">
        <v>590</v>
      </c>
      <c r="H280" s="13">
        <v>0</v>
      </c>
      <c r="I280" s="24">
        <f t="shared" ref="I280" si="488">(IF(E280="SELL",F280-G280,IF(E280="BUY",G280-F280)))*C280*D280</f>
        <v>0</v>
      </c>
      <c r="J280" s="24">
        <v>0</v>
      </c>
      <c r="K280" s="24">
        <f t="shared" ref="K280" si="489">SUM(I280,J280)</f>
        <v>0</v>
      </c>
    </row>
    <row r="281" spans="1:11" ht="15.75">
      <c r="A281" s="11">
        <v>43224</v>
      </c>
      <c r="B281" s="12" t="s">
        <v>160</v>
      </c>
      <c r="C281" s="12">
        <v>3299</v>
      </c>
      <c r="D281" s="22">
        <v>2</v>
      </c>
      <c r="E281" s="12" t="s">
        <v>16</v>
      </c>
      <c r="F281" s="13">
        <v>223.2</v>
      </c>
      <c r="G281" s="13">
        <v>221.85</v>
      </c>
      <c r="H281" s="13">
        <v>221</v>
      </c>
      <c r="I281" s="24">
        <f t="shared" ref="I281" si="490">(IF(E281="SELL",F281-G281,IF(E281="BUY",G281-F281)))*C281*D281</f>
        <v>8907.2999999999629</v>
      </c>
      <c r="J281" s="24">
        <v>0</v>
      </c>
      <c r="K281" s="24">
        <f t="shared" ref="K281" si="491">SUM(I281,J281)</f>
        <v>8907.2999999999629</v>
      </c>
    </row>
    <row r="282" spans="1:11" ht="15.75">
      <c r="A282" s="11">
        <v>43223</v>
      </c>
      <c r="B282" s="12" t="s">
        <v>27</v>
      </c>
      <c r="C282" s="12">
        <v>1500</v>
      </c>
      <c r="D282" s="22">
        <v>2</v>
      </c>
      <c r="E282" s="12" t="s">
        <v>10</v>
      </c>
      <c r="F282" s="13">
        <v>642</v>
      </c>
      <c r="G282" s="13">
        <v>646</v>
      </c>
      <c r="H282" s="13">
        <v>650</v>
      </c>
      <c r="I282" s="24">
        <f t="shared" ref="I282" si="492">(IF(E282="SELL",F282-G282,IF(E282="BUY",G282-F282)))*C282*D282</f>
        <v>12000</v>
      </c>
      <c r="J282" s="24">
        <v>0</v>
      </c>
      <c r="K282" s="24">
        <f t="shared" ref="K282" si="493">SUM(I282,J282)</f>
        <v>12000</v>
      </c>
    </row>
    <row r="283" spans="1:11" ht="15.75">
      <c r="A283" s="11">
        <v>43222</v>
      </c>
      <c r="B283" s="12" t="s">
        <v>159</v>
      </c>
      <c r="C283" s="12">
        <v>2600</v>
      </c>
      <c r="D283" s="22">
        <v>2</v>
      </c>
      <c r="E283" s="12" t="s">
        <v>16</v>
      </c>
      <c r="F283" s="13">
        <v>317</v>
      </c>
      <c r="G283" s="13">
        <v>315</v>
      </c>
      <c r="H283" s="13">
        <v>313</v>
      </c>
      <c r="I283" s="24">
        <f t="shared" ref="I283" si="494">(IF(E283="SELL",F283-G283,IF(E283="BUY",G283-F283)))*C283*D283</f>
        <v>10400</v>
      </c>
      <c r="J283" s="24">
        <f>(IF(E283="SELL",IF(H283="",0,G283-H283),IF(E283="BUY",IF(H283="",0,H283-G283))))*C283*D283</f>
        <v>10400</v>
      </c>
      <c r="K283" s="24">
        <f t="shared" ref="K283" si="495">SUM(I283,J283)</f>
        <v>20800</v>
      </c>
    </row>
    <row r="284" spans="1:11" ht="15.75">
      <c r="A284" s="11">
        <v>43222</v>
      </c>
      <c r="B284" s="12" t="s">
        <v>158</v>
      </c>
      <c r="C284" s="12">
        <v>700</v>
      </c>
      <c r="D284" s="22">
        <v>2</v>
      </c>
      <c r="E284" s="12" t="s">
        <v>10</v>
      </c>
      <c r="F284" s="13">
        <v>886</v>
      </c>
      <c r="G284" s="13">
        <v>892</v>
      </c>
      <c r="H284" s="13">
        <v>898</v>
      </c>
      <c r="I284" s="24">
        <f t="shared" ref="I284" si="496">(IF(E284="SELL",F284-G284,IF(E284="BUY",G284-F284)))*C284*D284</f>
        <v>8400</v>
      </c>
      <c r="J284" s="24">
        <f>(IF(E284="SELL",IF(H284="",0,G284-H284),IF(E284="BUY",IF(H284="",0,H284-G284))))*C284*D284</f>
        <v>8400</v>
      </c>
      <c r="K284" s="24">
        <f t="shared" ref="K284" si="497">SUM(I284,J284)</f>
        <v>16800</v>
      </c>
    </row>
    <row r="285" spans="1:11" ht="15.75">
      <c r="A285" s="11">
        <v>43220</v>
      </c>
      <c r="B285" s="12" t="s">
        <v>51</v>
      </c>
      <c r="C285" s="12">
        <v>1750</v>
      </c>
      <c r="D285" s="22">
        <v>2</v>
      </c>
      <c r="E285" s="12" t="s">
        <v>10</v>
      </c>
      <c r="F285" s="13">
        <v>303</v>
      </c>
      <c r="G285" s="13">
        <v>300</v>
      </c>
      <c r="H285" s="13">
        <v>0</v>
      </c>
      <c r="I285" s="24">
        <f t="shared" ref="I285" si="498">(IF(E285="SELL",F285-G285,IF(E285="BUY",G285-F285)))*C285*D285</f>
        <v>-10500</v>
      </c>
      <c r="J285" s="24">
        <v>0</v>
      </c>
      <c r="K285" s="24">
        <f t="shared" ref="K285" si="499">SUM(I285,J285)</f>
        <v>-10500</v>
      </c>
    </row>
    <row r="286" spans="1:11" ht="15.75">
      <c r="A286" s="11">
        <v>43220</v>
      </c>
      <c r="B286" s="12" t="s">
        <v>149</v>
      </c>
      <c r="C286" s="12">
        <v>800</v>
      </c>
      <c r="D286" s="22">
        <v>2</v>
      </c>
      <c r="E286" s="12" t="s">
        <v>10</v>
      </c>
      <c r="F286" s="13">
        <v>1210</v>
      </c>
      <c r="G286" s="13">
        <v>1203</v>
      </c>
      <c r="H286" s="13">
        <v>0</v>
      </c>
      <c r="I286" s="24">
        <f t="shared" ref="I286" si="500">(IF(E286="SELL",F286-G286,IF(E286="BUY",G286-F286)))*C286*D286</f>
        <v>-11200</v>
      </c>
      <c r="J286" s="24">
        <v>0</v>
      </c>
      <c r="K286" s="24">
        <f t="shared" ref="K286" si="501">SUM(I286,J286)</f>
        <v>-11200</v>
      </c>
    </row>
    <row r="287" spans="1:11" ht="15.75">
      <c r="A287" s="11">
        <v>43220</v>
      </c>
      <c r="B287" s="12" t="s">
        <v>67</v>
      </c>
      <c r="C287" s="12">
        <v>1500</v>
      </c>
      <c r="D287" s="22">
        <v>2</v>
      </c>
      <c r="E287" s="12" t="s">
        <v>16</v>
      </c>
      <c r="F287" s="13">
        <v>163</v>
      </c>
      <c r="G287" s="13">
        <v>161</v>
      </c>
      <c r="H287" s="13">
        <v>159</v>
      </c>
      <c r="I287" s="24">
        <f t="shared" ref="I287" si="502">(IF(E287="SELL",F287-G287,IF(E287="BUY",G287-F287)))*C287*D287</f>
        <v>6000</v>
      </c>
      <c r="J287" s="24">
        <f>(IF(E287="SELL",IF(H287="",0,G287-H287),IF(E287="BUY",IF(H287="",0,H287-G287))))*C287*D287</f>
        <v>6000</v>
      </c>
      <c r="K287" s="24">
        <f t="shared" ref="K287" si="503">SUM(I287,J287)</f>
        <v>12000</v>
      </c>
    </row>
    <row r="288" spans="1:11" ht="15.75">
      <c r="A288" s="11">
        <v>43217</v>
      </c>
      <c r="B288" s="12" t="s">
        <v>67</v>
      </c>
      <c r="C288" s="12">
        <v>1500</v>
      </c>
      <c r="D288" s="22">
        <v>2</v>
      </c>
      <c r="E288" s="12" t="s">
        <v>16</v>
      </c>
      <c r="F288" s="13">
        <v>185</v>
      </c>
      <c r="G288" s="13">
        <v>178</v>
      </c>
      <c r="H288" s="13">
        <v>175</v>
      </c>
      <c r="I288" s="24">
        <f t="shared" ref="I288" si="504">(IF(E288="SELL",F288-G288,IF(E288="BUY",G288-F288)))*C288*D288</f>
        <v>21000</v>
      </c>
      <c r="J288" s="24">
        <f>(IF(E288="SELL",IF(H288="",0,G288-H288),IF(E288="BUY",IF(H288="",0,H288-G288))))*C288*D288</f>
        <v>9000</v>
      </c>
      <c r="K288" s="24">
        <f t="shared" ref="K288" si="505">SUM(I288,J288)</f>
        <v>30000</v>
      </c>
    </row>
    <row r="289" spans="1:11" ht="15.75">
      <c r="A289" s="11">
        <v>43217</v>
      </c>
      <c r="B289" s="12" t="s">
        <v>67</v>
      </c>
      <c r="C289" s="12">
        <v>1500</v>
      </c>
      <c r="D289" s="22">
        <v>2</v>
      </c>
      <c r="E289" s="12" t="s">
        <v>16</v>
      </c>
      <c r="F289" s="13">
        <v>195.55</v>
      </c>
      <c r="G289" s="13">
        <v>192.55</v>
      </c>
      <c r="H289" s="13">
        <v>189.55</v>
      </c>
      <c r="I289" s="24">
        <f t="shared" ref="I289" si="506">(IF(E289="SELL",F289-G289,IF(E289="BUY",G289-F289)))*C289*D289</f>
        <v>9000</v>
      </c>
      <c r="J289" s="24">
        <f>(IF(E289="SELL",IF(H289="",0,G289-H289),IF(E289="BUY",IF(H289="",0,H289-G289))))*C289*D289</f>
        <v>9000</v>
      </c>
      <c r="K289" s="24">
        <f t="shared" ref="K289" si="507">SUM(I289,J289)</f>
        <v>18000</v>
      </c>
    </row>
    <row r="290" spans="1:11" ht="15.75">
      <c r="A290" s="11">
        <v>43217</v>
      </c>
      <c r="B290" s="12" t="s">
        <v>67</v>
      </c>
      <c r="C290" s="12">
        <v>1500</v>
      </c>
      <c r="D290" s="22">
        <v>2</v>
      </c>
      <c r="E290" s="12" t="s">
        <v>16</v>
      </c>
      <c r="F290" s="13">
        <v>207.75</v>
      </c>
      <c r="G290" s="13">
        <v>202.75</v>
      </c>
      <c r="H290" s="13">
        <v>199.75</v>
      </c>
      <c r="I290" s="24">
        <f t="shared" ref="I290" si="508">(IF(E290="SELL",F290-G290,IF(E290="BUY",G290-F290)))*C290*D290</f>
        <v>15000</v>
      </c>
      <c r="J290" s="24">
        <f>(IF(E290="SELL",IF(H290="",0,G290-H290),IF(E290="BUY",IF(H290="",0,H290-G290))))*C290*D290</f>
        <v>9000</v>
      </c>
      <c r="K290" s="24">
        <f t="shared" ref="K290" si="509">SUM(I290,J290)</f>
        <v>24000</v>
      </c>
    </row>
    <row r="291" spans="1:11" ht="15.75">
      <c r="A291" s="11">
        <v>43217</v>
      </c>
      <c r="B291" s="12" t="s">
        <v>69</v>
      </c>
      <c r="C291" s="12">
        <v>2000</v>
      </c>
      <c r="D291" s="22">
        <v>2</v>
      </c>
      <c r="E291" s="12" t="s">
        <v>10</v>
      </c>
      <c r="F291" s="13">
        <v>429</v>
      </c>
      <c r="G291" s="13">
        <v>426</v>
      </c>
      <c r="H291" s="13">
        <v>0</v>
      </c>
      <c r="I291" s="24">
        <f t="shared" ref="I291" si="510">(IF(E291="SELL",F291-G291,IF(E291="BUY",G291-F291)))*C291*D291</f>
        <v>-12000</v>
      </c>
      <c r="J291" s="24">
        <v>0</v>
      </c>
      <c r="K291" s="24">
        <f t="shared" ref="K291" si="511">SUM(I291,J291)</f>
        <v>-12000</v>
      </c>
    </row>
    <row r="292" spans="1:11" ht="15.75">
      <c r="A292" s="11">
        <v>43216</v>
      </c>
      <c r="B292" s="12" t="s">
        <v>157</v>
      </c>
      <c r="C292" s="12">
        <v>1750</v>
      </c>
      <c r="D292" s="22">
        <v>2</v>
      </c>
      <c r="E292" s="12" t="s">
        <v>10</v>
      </c>
      <c r="F292" s="13">
        <v>349.45</v>
      </c>
      <c r="G292" s="13">
        <v>351.9</v>
      </c>
      <c r="H292" s="13">
        <v>0</v>
      </c>
      <c r="I292" s="24">
        <f t="shared" ref="I292" si="512">(IF(E292="SELL",F292-G292,IF(E292="BUY",G292-F292)))*C292*D292</f>
        <v>8574.99999999996</v>
      </c>
      <c r="J292" s="24">
        <v>0</v>
      </c>
      <c r="K292" s="24">
        <f t="shared" ref="K292" si="513">SUM(I292,J292)</f>
        <v>8574.99999999996</v>
      </c>
    </row>
    <row r="293" spans="1:11" ht="15.75">
      <c r="A293" s="11">
        <v>43216</v>
      </c>
      <c r="B293" s="12" t="s">
        <v>111</v>
      </c>
      <c r="C293" s="12">
        <v>500</v>
      </c>
      <c r="D293" s="22">
        <v>2</v>
      </c>
      <c r="E293" s="12" t="s">
        <v>10</v>
      </c>
      <c r="F293" s="13">
        <v>2251</v>
      </c>
      <c r="G293" s="13">
        <v>2261</v>
      </c>
      <c r="H293" s="13">
        <v>2271</v>
      </c>
      <c r="I293" s="24">
        <f t="shared" ref="I293" si="514">(IF(E293="SELL",F293-G293,IF(E293="BUY",G293-F293)))*C293*D293</f>
        <v>10000</v>
      </c>
      <c r="J293" s="24">
        <f>(IF(E293="SELL",IF(H293="",0,G293-H293),IF(E293="BUY",IF(H293="",0,H293-G293))))*C293*D293</f>
        <v>10000</v>
      </c>
      <c r="K293" s="24">
        <f t="shared" ref="K293" si="515">SUM(I293,J293)</f>
        <v>20000</v>
      </c>
    </row>
    <row r="294" spans="1:11" ht="15.75">
      <c r="A294" s="11">
        <v>43216</v>
      </c>
      <c r="B294" s="12" t="s">
        <v>156</v>
      </c>
      <c r="C294" s="12">
        <v>3000</v>
      </c>
      <c r="D294" s="22">
        <v>2</v>
      </c>
      <c r="E294" s="12" t="s">
        <v>16</v>
      </c>
      <c r="F294" s="13">
        <v>222.5</v>
      </c>
      <c r="G294" s="13">
        <v>220.5</v>
      </c>
      <c r="H294" s="13">
        <v>0</v>
      </c>
      <c r="I294" s="24">
        <f t="shared" ref="I294" si="516">(IF(E294="SELL",F294-G294,IF(E294="BUY",G294-F294)))*C294*D294</f>
        <v>12000</v>
      </c>
      <c r="J294" s="24">
        <v>0</v>
      </c>
      <c r="K294" s="24">
        <f t="shared" ref="K294" si="517">SUM(I294,J294)</f>
        <v>12000</v>
      </c>
    </row>
    <row r="295" spans="1:11" ht="15.75">
      <c r="A295" s="11">
        <v>43215</v>
      </c>
      <c r="B295" s="12" t="s">
        <v>31</v>
      </c>
      <c r="C295" s="12">
        <v>200</v>
      </c>
      <c r="D295" s="22">
        <v>2</v>
      </c>
      <c r="E295" s="12" t="s">
        <v>16</v>
      </c>
      <c r="F295" s="13">
        <v>4103</v>
      </c>
      <c r="G295" s="13">
        <v>4083</v>
      </c>
      <c r="H295" s="13">
        <v>0</v>
      </c>
      <c r="I295" s="24">
        <f t="shared" ref="I295" si="518">(IF(E295="SELL",F295-G295,IF(E295="BUY",G295-F295)))*C295*D295</f>
        <v>8000</v>
      </c>
      <c r="J295" s="24">
        <v>0</v>
      </c>
      <c r="K295" s="24">
        <f t="shared" ref="K295" si="519">SUM(I295,J295)</f>
        <v>8000</v>
      </c>
    </row>
    <row r="296" spans="1:11" ht="15.75">
      <c r="A296" s="11">
        <v>43215</v>
      </c>
      <c r="B296" s="12" t="s">
        <v>111</v>
      </c>
      <c r="C296" s="12">
        <v>500</v>
      </c>
      <c r="D296" s="22">
        <v>2</v>
      </c>
      <c r="E296" s="12" t="s">
        <v>10</v>
      </c>
      <c r="F296" s="13">
        <v>2208</v>
      </c>
      <c r="G296" s="13">
        <v>2218</v>
      </c>
      <c r="H296" s="13">
        <v>0</v>
      </c>
      <c r="I296" s="24">
        <f t="shared" ref="I296" si="520">(IF(E296="SELL",F296-G296,IF(E296="BUY",G296-F296)))*C296*D296</f>
        <v>10000</v>
      </c>
      <c r="J296" s="24">
        <v>0</v>
      </c>
      <c r="K296" s="24">
        <f t="shared" ref="K296" si="521">SUM(I296,J296)</f>
        <v>10000</v>
      </c>
    </row>
    <row r="297" spans="1:11" ht="15.75">
      <c r="A297" s="11">
        <v>43215</v>
      </c>
      <c r="B297" s="12" t="s">
        <v>27</v>
      </c>
      <c r="C297" s="12">
        <v>1500</v>
      </c>
      <c r="D297" s="22">
        <v>2</v>
      </c>
      <c r="E297" s="12" t="s">
        <v>10</v>
      </c>
      <c r="F297" s="13">
        <v>611</v>
      </c>
      <c r="G297" s="13">
        <v>615</v>
      </c>
      <c r="H297" s="13">
        <v>0</v>
      </c>
      <c r="I297" s="24">
        <f t="shared" ref="I297" si="522">(IF(E297="SELL",F297-G297,IF(E297="BUY",G297-F297)))*C297*D297</f>
        <v>12000</v>
      </c>
      <c r="J297" s="24">
        <v>0</v>
      </c>
      <c r="K297" s="24">
        <f t="shared" ref="K297" si="523">SUM(I297,J297)</f>
        <v>12000</v>
      </c>
    </row>
    <row r="298" spans="1:11" ht="15.75">
      <c r="A298" s="11">
        <v>43214</v>
      </c>
      <c r="B298" s="12" t="s">
        <v>75</v>
      </c>
      <c r="C298" s="12">
        <v>1300</v>
      </c>
      <c r="D298" s="22">
        <v>2</v>
      </c>
      <c r="E298" s="12" t="s">
        <v>10</v>
      </c>
      <c r="F298" s="13">
        <v>413</v>
      </c>
      <c r="G298" s="13">
        <v>416</v>
      </c>
      <c r="H298" s="13">
        <v>419</v>
      </c>
      <c r="I298" s="24">
        <f t="shared" ref="I298" si="524">(IF(E298="SELL",F298-G298,IF(E298="BUY",G298-F298)))*C298*D298</f>
        <v>7800</v>
      </c>
      <c r="J298" s="24">
        <f>(IF(E298="SELL",IF(H298="",0,G298-H298),IF(E298="BUY",IF(H298="",0,H298-G298))))*C298*D298</f>
        <v>7800</v>
      </c>
      <c r="K298" s="24">
        <f t="shared" ref="K298" si="525">SUM(I298,J298)</f>
        <v>15600</v>
      </c>
    </row>
    <row r="299" spans="1:11" ht="15.75">
      <c r="A299" s="11">
        <v>43214</v>
      </c>
      <c r="B299" s="12" t="s">
        <v>75</v>
      </c>
      <c r="C299" s="12">
        <v>1300</v>
      </c>
      <c r="D299" s="22">
        <v>2</v>
      </c>
      <c r="E299" s="12" t="s">
        <v>10</v>
      </c>
      <c r="F299" s="13">
        <v>405.25</v>
      </c>
      <c r="G299" s="13">
        <v>408.25</v>
      </c>
      <c r="H299" s="13">
        <v>411.25</v>
      </c>
      <c r="I299" s="24">
        <f t="shared" ref="I299" si="526">(IF(E299="SELL",F299-G299,IF(E299="BUY",G299-F299)))*C299*D299</f>
        <v>7800</v>
      </c>
      <c r="J299" s="24">
        <f>(IF(E299="SELL",IF(H299="",0,G299-H299),IF(E299="BUY",IF(H299="",0,H299-G299))))*C299*D299</f>
        <v>7800</v>
      </c>
      <c r="K299" s="24">
        <f t="shared" ref="K299" si="527">SUM(I299,J299)</f>
        <v>15600</v>
      </c>
    </row>
    <row r="300" spans="1:11" ht="15.75">
      <c r="A300" s="11">
        <v>43213</v>
      </c>
      <c r="B300" s="12" t="s">
        <v>83</v>
      </c>
      <c r="C300" s="12">
        <v>800</v>
      </c>
      <c r="D300" s="22">
        <v>2</v>
      </c>
      <c r="E300" s="12" t="s">
        <v>10</v>
      </c>
      <c r="F300" s="13">
        <v>1228</v>
      </c>
      <c r="G300" s="13">
        <v>1234</v>
      </c>
      <c r="H300" s="13">
        <v>1240</v>
      </c>
      <c r="I300" s="24">
        <f t="shared" ref="I300" si="528">(IF(E300="SELL",F300-G300,IF(E300="BUY",G300-F300)))*C300*D300</f>
        <v>9600</v>
      </c>
      <c r="J300" s="24">
        <f>(IF(E300="SELL",IF(H300="",0,G300-H300),IF(E300="BUY",IF(H300="",0,H300-G300))))*C300*D300</f>
        <v>9600</v>
      </c>
      <c r="K300" s="24">
        <f t="shared" ref="K300" si="529">SUM(I300,J300)</f>
        <v>19200</v>
      </c>
    </row>
    <row r="301" spans="1:11" ht="15.75">
      <c r="A301" s="11">
        <v>43213</v>
      </c>
      <c r="B301" s="12" t="s">
        <v>83</v>
      </c>
      <c r="C301" s="12">
        <v>800</v>
      </c>
      <c r="D301" s="22">
        <v>2</v>
      </c>
      <c r="E301" s="12" t="s">
        <v>10</v>
      </c>
      <c r="F301" s="13">
        <v>1226</v>
      </c>
      <c r="G301" s="13">
        <v>1234</v>
      </c>
      <c r="H301" s="13">
        <v>1242</v>
      </c>
      <c r="I301" s="24">
        <f t="shared" ref="I301" si="530">(IF(E301="SELL",F301-G301,IF(E301="BUY",G301-F301)))*C301*D301</f>
        <v>12800</v>
      </c>
      <c r="J301" s="24">
        <f>(IF(E301="SELL",IF(H301="",0,G301-H301),IF(E301="BUY",IF(H301="",0,H301-G301))))*C301*D301</f>
        <v>12800</v>
      </c>
      <c r="K301" s="24">
        <f t="shared" ref="K301" si="531">SUM(I301,J301)</f>
        <v>25600</v>
      </c>
    </row>
    <row r="302" spans="1:11" ht="15.75">
      <c r="A302" s="11">
        <v>43209</v>
      </c>
      <c r="B302" s="12" t="s">
        <v>131</v>
      </c>
      <c r="C302" s="12">
        <v>1200</v>
      </c>
      <c r="D302" s="22">
        <v>2</v>
      </c>
      <c r="E302" s="12" t="s">
        <v>10</v>
      </c>
      <c r="F302" s="13">
        <v>462</v>
      </c>
      <c r="G302" s="13">
        <v>465</v>
      </c>
      <c r="H302" s="13">
        <v>468</v>
      </c>
      <c r="I302" s="24">
        <f t="shared" ref="I302" si="532">(IF(E302="SELL",F302-G302,IF(E302="BUY",G302-F302)))*C302*D302</f>
        <v>7200</v>
      </c>
      <c r="J302" s="24">
        <f>(IF(E302="SELL",IF(H302="",0,G302-H302),IF(E302="BUY",IF(H302="",0,H302-G302))))*C302*D302</f>
        <v>7200</v>
      </c>
      <c r="K302" s="24">
        <f t="shared" ref="K302" si="533">SUM(I302,J302)</f>
        <v>14400</v>
      </c>
    </row>
    <row r="303" spans="1:11" ht="15.75">
      <c r="A303" s="11">
        <v>43209</v>
      </c>
      <c r="B303" s="12" t="s">
        <v>155</v>
      </c>
      <c r="C303" s="12">
        <v>8000</v>
      </c>
      <c r="D303" s="22">
        <v>2</v>
      </c>
      <c r="E303" s="12" t="s">
        <v>10</v>
      </c>
      <c r="F303" s="13">
        <v>89</v>
      </c>
      <c r="G303" s="13">
        <v>89.5</v>
      </c>
      <c r="H303" s="13">
        <v>0</v>
      </c>
      <c r="I303" s="24">
        <f t="shared" ref="I303" si="534">(IF(E303="SELL",F303-G303,IF(E303="BUY",G303-F303)))*C303*D303</f>
        <v>8000</v>
      </c>
      <c r="J303" s="24">
        <v>0</v>
      </c>
      <c r="K303" s="24">
        <f t="shared" ref="K303" si="535">SUM(I303,J303)</f>
        <v>8000</v>
      </c>
    </row>
    <row r="304" spans="1:11" ht="15.75">
      <c r="A304" s="11">
        <v>43209</v>
      </c>
      <c r="B304" s="12" t="s">
        <v>155</v>
      </c>
      <c r="C304" s="12">
        <v>8000</v>
      </c>
      <c r="D304" s="22">
        <v>2</v>
      </c>
      <c r="E304" s="12" t="s">
        <v>10</v>
      </c>
      <c r="F304" s="13">
        <v>86.75</v>
      </c>
      <c r="G304" s="13">
        <v>87.25</v>
      </c>
      <c r="H304" s="13">
        <v>0</v>
      </c>
      <c r="I304" s="24">
        <f t="shared" ref="I304" si="536">(IF(E304="SELL",F304-G304,IF(E304="BUY",G304-F304)))*C304*D304</f>
        <v>8000</v>
      </c>
      <c r="J304" s="24">
        <v>0</v>
      </c>
      <c r="K304" s="24">
        <f t="shared" ref="K304" si="537">SUM(I304,J304)</f>
        <v>8000</v>
      </c>
    </row>
    <row r="305" spans="1:11" ht="15.75">
      <c r="A305" s="11">
        <v>43208</v>
      </c>
      <c r="B305" s="12" t="s">
        <v>87</v>
      </c>
      <c r="C305" s="12">
        <v>750</v>
      </c>
      <c r="D305" s="22">
        <v>2</v>
      </c>
      <c r="E305" s="12" t="s">
        <v>16</v>
      </c>
      <c r="F305" s="13">
        <v>982.4</v>
      </c>
      <c r="G305" s="13">
        <v>979.1</v>
      </c>
      <c r="H305" s="13">
        <v>0</v>
      </c>
      <c r="I305" s="24">
        <f t="shared" ref="I305" si="538">(IF(E305="SELL",F305-G305,IF(E305="BUY",G305-F305)))*C305*D305</f>
        <v>4949.9999999999318</v>
      </c>
      <c r="J305" s="24">
        <v>0</v>
      </c>
      <c r="K305" s="24">
        <f t="shared" ref="K305" si="539">SUM(I305,J305)</f>
        <v>4949.9999999999318</v>
      </c>
    </row>
    <row r="306" spans="1:11" ht="15.75">
      <c r="A306" s="11">
        <v>43208</v>
      </c>
      <c r="B306" s="12" t="s">
        <v>154</v>
      </c>
      <c r="C306" s="12">
        <v>1200</v>
      </c>
      <c r="D306" s="22">
        <v>2</v>
      </c>
      <c r="E306" s="12" t="s">
        <v>10</v>
      </c>
      <c r="F306" s="13">
        <v>1127</v>
      </c>
      <c r="G306" s="13">
        <v>1131</v>
      </c>
      <c r="H306" s="13">
        <v>1135</v>
      </c>
      <c r="I306" s="24">
        <f t="shared" ref="I306" si="540">(IF(E306="SELL",F306-G306,IF(E306="BUY",G306-F306)))*C306*D306</f>
        <v>9600</v>
      </c>
      <c r="J306" s="24">
        <f>(IF(E306="SELL",IF(H306="",0,G306-H306),IF(E306="BUY",IF(H306="",0,H306-G306))))*C306*D306</f>
        <v>9600</v>
      </c>
      <c r="K306" s="24">
        <f t="shared" ref="K306" si="541">SUM(I306,J306)</f>
        <v>19200</v>
      </c>
    </row>
    <row r="307" spans="1:11" ht="15.75">
      <c r="A307" s="11">
        <v>43207</v>
      </c>
      <c r="B307" s="12" t="s">
        <v>145</v>
      </c>
      <c r="C307" s="12">
        <v>100</v>
      </c>
      <c r="D307" s="22">
        <v>2</v>
      </c>
      <c r="E307" s="12" t="s">
        <v>10</v>
      </c>
      <c r="F307" s="13">
        <v>8940</v>
      </c>
      <c r="G307" s="13">
        <v>8980</v>
      </c>
      <c r="H307" s="13">
        <v>9020</v>
      </c>
      <c r="I307" s="24">
        <f t="shared" ref="I307" si="542">(IF(E307="SELL",F307-G307,IF(E307="BUY",G307-F307)))*C307*D307</f>
        <v>8000</v>
      </c>
      <c r="J307" s="24">
        <f>(IF(E307="SELL",IF(H307="",0,G307-H307),IF(E307="BUY",IF(H307="",0,H307-G307))))*C307*D307</f>
        <v>8000</v>
      </c>
      <c r="K307" s="24">
        <f t="shared" ref="K307" si="543">SUM(I307,J307)</f>
        <v>16000</v>
      </c>
    </row>
    <row r="308" spans="1:11" ht="15.75">
      <c r="A308" s="11">
        <v>43206</v>
      </c>
      <c r="B308" s="12" t="s">
        <v>153</v>
      </c>
      <c r="C308" s="12">
        <v>1200</v>
      </c>
      <c r="D308" s="22">
        <v>2</v>
      </c>
      <c r="E308" s="12" t="s">
        <v>10</v>
      </c>
      <c r="F308" s="13">
        <v>445</v>
      </c>
      <c r="G308" s="13">
        <v>445</v>
      </c>
      <c r="H308" s="13">
        <v>0</v>
      </c>
      <c r="I308" s="24">
        <f t="shared" ref="I308" si="544">(IF(E308="SELL",F308-G308,IF(E308="BUY",G308-F308)))*C308*D308</f>
        <v>0</v>
      </c>
      <c r="J308" s="24">
        <v>0</v>
      </c>
      <c r="K308" s="24">
        <f t="shared" ref="K308" si="545">SUM(I308,J308)</f>
        <v>0</v>
      </c>
    </row>
    <row r="309" spans="1:11" ht="15.75">
      <c r="A309" s="11">
        <v>43206</v>
      </c>
      <c r="B309" s="12" t="s">
        <v>46</v>
      </c>
      <c r="C309" s="12">
        <v>2250</v>
      </c>
      <c r="D309" s="22">
        <v>2</v>
      </c>
      <c r="E309" s="12" t="s">
        <v>16</v>
      </c>
      <c r="F309" s="13">
        <v>275</v>
      </c>
      <c r="G309" s="13">
        <v>278.5</v>
      </c>
      <c r="H309" s="13">
        <v>0</v>
      </c>
      <c r="I309" s="24">
        <f t="shared" ref="I309" si="546">(IF(E309="SELL",F309-G309,IF(E309="BUY",G309-F309)))*C309*D309</f>
        <v>-15750</v>
      </c>
      <c r="J309" s="24">
        <v>0</v>
      </c>
      <c r="K309" s="24">
        <f t="shared" ref="K309" si="547">SUM(I309,J309)</f>
        <v>-15750</v>
      </c>
    </row>
    <row r="310" spans="1:11" ht="15.75">
      <c r="A310" s="11">
        <v>43203</v>
      </c>
      <c r="B310" s="12" t="s">
        <v>137</v>
      </c>
      <c r="C310" s="12">
        <v>500</v>
      </c>
      <c r="D310" s="22">
        <v>2</v>
      </c>
      <c r="E310" s="12" t="s">
        <v>10</v>
      </c>
      <c r="F310" s="13">
        <v>1150</v>
      </c>
      <c r="G310" s="13">
        <v>1158</v>
      </c>
      <c r="H310" s="13">
        <v>0</v>
      </c>
      <c r="I310" s="24">
        <f t="shared" ref="I310" si="548">(IF(E310="SELL",F310-G310,IF(E310="BUY",G310-F310)))*C310*D310</f>
        <v>8000</v>
      </c>
      <c r="J310" s="24">
        <v>0</v>
      </c>
      <c r="K310" s="24">
        <f t="shared" ref="K310" si="549">SUM(I310,J310)</f>
        <v>8000</v>
      </c>
    </row>
    <row r="311" spans="1:11" ht="15.75">
      <c r="A311" s="11">
        <v>43203</v>
      </c>
      <c r="B311" s="12" t="s">
        <v>46</v>
      </c>
      <c r="C311" s="12">
        <v>2250</v>
      </c>
      <c r="D311" s="22">
        <v>2</v>
      </c>
      <c r="E311" s="12" t="s">
        <v>16</v>
      </c>
      <c r="F311" s="13">
        <v>275</v>
      </c>
      <c r="G311" s="13">
        <v>273.25</v>
      </c>
      <c r="H311" s="13">
        <v>0</v>
      </c>
      <c r="I311" s="24">
        <f t="shared" ref="I311" si="550">(IF(E311="SELL",F311-G311,IF(E311="BUY",G311-F311)))*C311*D311</f>
        <v>7875</v>
      </c>
      <c r="J311" s="24">
        <v>0</v>
      </c>
      <c r="K311" s="24">
        <f t="shared" ref="K311" si="551">SUM(I311,J311)</f>
        <v>7875</v>
      </c>
    </row>
    <row r="312" spans="1:11" ht="15.75">
      <c r="A312" s="11">
        <v>43203</v>
      </c>
      <c r="B312" s="12" t="s">
        <v>120</v>
      </c>
      <c r="C312" s="12">
        <v>4000</v>
      </c>
      <c r="D312" s="22">
        <v>2</v>
      </c>
      <c r="E312" s="12" t="s">
        <v>10</v>
      </c>
      <c r="F312" s="13">
        <v>140</v>
      </c>
      <c r="G312" s="13">
        <v>141.5</v>
      </c>
      <c r="H312" s="13">
        <v>143</v>
      </c>
      <c r="I312" s="24">
        <f t="shared" ref="I312" si="552">(IF(E312="SELL",F312-G312,IF(E312="BUY",G312-F312)))*C312*D312</f>
        <v>12000</v>
      </c>
      <c r="J312" s="24">
        <f>(IF(E312="SELL",IF(H312="",0,G312-H312),IF(E312="BUY",IF(H312="",0,H312-G312))))*C312*D312</f>
        <v>12000</v>
      </c>
      <c r="K312" s="24">
        <f t="shared" ref="K312" si="553">SUM(I312,J312)</f>
        <v>24000</v>
      </c>
    </row>
    <row r="313" spans="1:11" ht="15.75">
      <c r="A313" s="11">
        <v>43202</v>
      </c>
      <c r="B313" s="12" t="s">
        <v>120</v>
      </c>
      <c r="C313" s="12">
        <v>4000</v>
      </c>
      <c r="D313" s="22">
        <v>2</v>
      </c>
      <c r="E313" s="12" t="s">
        <v>10</v>
      </c>
      <c r="F313" s="13">
        <v>138.69999999999999</v>
      </c>
      <c r="G313" s="13">
        <v>140.19999999999999</v>
      </c>
      <c r="H313" s="13">
        <v>0</v>
      </c>
      <c r="I313" s="24">
        <f t="shared" ref="I313" si="554">(IF(E313="SELL",F313-G313,IF(E313="BUY",G313-F313)))*C313*D313</f>
        <v>12000</v>
      </c>
      <c r="J313" s="24">
        <v>0</v>
      </c>
      <c r="K313" s="24">
        <f t="shared" ref="K313" si="555">SUM(I313,J313)</f>
        <v>12000</v>
      </c>
    </row>
    <row r="314" spans="1:11" ht="15.75">
      <c r="A314" s="11">
        <v>43202</v>
      </c>
      <c r="B314" s="12" t="s">
        <v>152</v>
      </c>
      <c r="C314" s="12">
        <v>1000</v>
      </c>
      <c r="D314" s="22">
        <v>2</v>
      </c>
      <c r="E314" s="12" t="s">
        <v>10</v>
      </c>
      <c r="F314" s="13">
        <v>543</v>
      </c>
      <c r="G314" s="13">
        <v>548</v>
      </c>
      <c r="H314" s="13">
        <v>0</v>
      </c>
      <c r="I314" s="24">
        <f t="shared" ref="I314" si="556">(IF(E314="SELL",F314-G314,IF(E314="BUY",G314-F314)))*C314*D314</f>
        <v>10000</v>
      </c>
      <c r="J314" s="24">
        <v>0</v>
      </c>
      <c r="K314" s="24">
        <f t="shared" ref="K314" si="557">SUM(I314,J314)</f>
        <v>10000</v>
      </c>
    </row>
    <row r="315" spans="1:11" ht="15.75">
      <c r="A315" s="11">
        <v>43201</v>
      </c>
      <c r="B315" s="12" t="s">
        <v>151</v>
      </c>
      <c r="C315" s="12">
        <v>3000</v>
      </c>
      <c r="D315" s="22">
        <v>2</v>
      </c>
      <c r="E315" s="12" t="s">
        <v>16</v>
      </c>
      <c r="F315" s="13">
        <v>261.7</v>
      </c>
      <c r="G315" s="13">
        <v>256.5</v>
      </c>
      <c r="H315" s="13">
        <v>0</v>
      </c>
      <c r="I315" s="24">
        <f t="shared" ref="I315" si="558">(IF(E315="SELL",F315-G315,IF(E315="BUY",G315-F315)))*C315*D315</f>
        <v>31199.999999999931</v>
      </c>
      <c r="J315" s="24">
        <v>0</v>
      </c>
      <c r="K315" s="24">
        <f t="shared" ref="K315" si="559">SUM(I315,J315)</f>
        <v>31199.999999999931</v>
      </c>
    </row>
    <row r="316" spans="1:11" ht="15.75">
      <c r="A316" s="11">
        <v>43201</v>
      </c>
      <c r="B316" s="12" t="s">
        <v>78</v>
      </c>
      <c r="C316" s="12">
        <v>1575</v>
      </c>
      <c r="D316" s="22">
        <v>2</v>
      </c>
      <c r="E316" s="12" t="s">
        <v>16</v>
      </c>
      <c r="F316" s="13">
        <v>340</v>
      </c>
      <c r="G316" s="13">
        <v>337</v>
      </c>
      <c r="H316" s="13">
        <v>0</v>
      </c>
      <c r="I316" s="24">
        <f t="shared" ref="I316:I317" si="560">(IF(E316="SELL",F316-G316,IF(E316="BUY",G316-F316)))*C316*D316</f>
        <v>9450</v>
      </c>
      <c r="J316" s="24">
        <v>0</v>
      </c>
      <c r="K316" s="24">
        <f t="shared" ref="K316:K317" si="561">SUM(I316,J316)</f>
        <v>9450</v>
      </c>
    </row>
    <row r="317" spans="1:11" ht="15.75">
      <c r="A317" s="11">
        <v>43201</v>
      </c>
      <c r="B317" s="12" t="s">
        <v>46</v>
      </c>
      <c r="C317" s="12">
        <v>2250</v>
      </c>
      <c r="D317" s="22">
        <v>2</v>
      </c>
      <c r="E317" s="12" t="s">
        <v>16</v>
      </c>
      <c r="F317" s="13">
        <v>276</v>
      </c>
      <c r="G317" s="13">
        <v>274.5</v>
      </c>
      <c r="H317" s="13">
        <v>273</v>
      </c>
      <c r="I317" s="24">
        <f t="shared" si="560"/>
        <v>6750</v>
      </c>
      <c r="J317" s="24">
        <f>(IF(E317="SELL",IF(H317="",0,G317-H317),IF(E317="BUY",IF(H317="",0,H317-G317))))*C317*D317</f>
        <v>6750</v>
      </c>
      <c r="K317" s="24">
        <f t="shared" si="561"/>
        <v>13500</v>
      </c>
    </row>
    <row r="318" spans="1:11" ht="15.75">
      <c r="A318" s="11">
        <v>43200</v>
      </c>
      <c r="B318" s="12" t="s">
        <v>151</v>
      </c>
      <c r="C318" s="12">
        <v>3000</v>
      </c>
      <c r="D318" s="22">
        <v>2</v>
      </c>
      <c r="E318" s="12" t="s">
        <v>10</v>
      </c>
      <c r="F318" s="13">
        <v>261.7</v>
      </c>
      <c r="G318" s="13">
        <v>263.7</v>
      </c>
      <c r="H318" s="13">
        <v>0</v>
      </c>
      <c r="I318" s="24">
        <f t="shared" ref="I318" si="562">(IF(E318="SELL",F318-G318,IF(E318="BUY",G318-F318)))*C318*D318</f>
        <v>12000</v>
      </c>
      <c r="J318" s="24">
        <v>0</v>
      </c>
      <c r="K318" s="24">
        <f t="shared" ref="K318" si="563">SUM(I318,J318)</f>
        <v>12000</v>
      </c>
    </row>
    <row r="319" spans="1:11" ht="15.75">
      <c r="A319" s="11">
        <v>43200</v>
      </c>
      <c r="B319" s="12" t="s">
        <v>150</v>
      </c>
      <c r="C319" s="12">
        <v>2500</v>
      </c>
      <c r="D319" s="22">
        <v>2</v>
      </c>
      <c r="E319" s="12" t="s">
        <v>10</v>
      </c>
      <c r="F319" s="13">
        <v>209.25</v>
      </c>
      <c r="G319" s="13">
        <v>211.25</v>
      </c>
      <c r="H319" s="13">
        <v>213.25</v>
      </c>
      <c r="I319" s="24">
        <f t="shared" ref="I319" si="564">(IF(E319="SELL",F319-G319,IF(E319="BUY",G319-F319)))*C319*D319</f>
        <v>10000</v>
      </c>
      <c r="J319" s="24">
        <f>(IF(E319="SELL",IF(H319="",0,G319-H319),IF(E319="BUY",IF(H319="",0,H319-G319))))*C319*D319</f>
        <v>10000</v>
      </c>
      <c r="K319" s="24">
        <f t="shared" ref="K319" si="565">SUM(I319,J319)</f>
        <v>20000</v>
      </c>
    </row>
    <row r="320" spans="1:11" ht="15.75">
      <c r="A320" s="11">
        <v>43200</v>
      </c>
      <c r="B320" s="12" t="s">
        <v>46</v>
      </c>
      <c r="C320" s="12">
        <v>2250</v>
      </c>
      <c r="D320" s="22">
        <v>2</v>
      </c>
      <c r="E320" s="12" t="s">
        <v>16</v>
      </c>
      <c r="F320" s="13">
        <v>281</v>
      </c>
      <c r="G320" s="13">
        <v>279</v>
      </c>
      <c r="H320" s="13">
        <v>277</v>
      </c>
      <c r="I320" s="24">
        <f t="shared" ref="I320" si="566">(IF(E320="SELL",F320-G320,IF(E320="BUY",G320-F320)))*C320*D320</f>
        <v>9000</v>
      </c>
      <c r="J320" s="24">
        <f>(IF(E320="SELL",IF(H320="",0,G320-H320),IF(E320="BUY",IF(H320="",0,H320-G320))))*C320*D320</f>
        <v>9000</v>
      </c>
      <c r="K320" s="24">
        <f t="shared" ref="K320" si="567">SUM(I320,J320)</f>
        <v>18000</v>
      </c>
    </row>
    <row r="321" spans="1:11" ht="15.75">
      <c r="A321" s="11">
        <v>43199</v>
      </c>
      <c r="B321" s="12" t="s">
        <v>46</v>
      </c>
      <c r="C321" s="12">
        <v>2250</v>
      </c>
      <c r="D321" s="22">
        <v>2</v>
      </c>
      <c r="E321" s="12" t="s">
        <v>16</v>
      </c>
      <c r="F321" s="13">
        <v>281</v>
      </c>
      <c r="G321" s="13">
        <v>279</v>
      </c>
      <c r="H321" s="13">
        <v>0</v>
      </c>
      <c r="I321" s="24">
        <f t="shared" ref="I321" si="568">(IF(E321="SELL",F321-G321,IF(E321="BUY",G321-F321)))*C321*D321</f>
        <v>9000</v>
      </c>
      <c r="J321" s="24">
        <v>0</v>
      </c>
      <c r="K321" s="24">
        <f t="shared" ref="K321" si="569">SUM(I321,J321)</f>
        <v>9000</v>
      </c>
    </row>
    <row r="322" spans="1:11" ht="15.75">
      <c r="A322" s="11">
        <v>43196</v>
      </c>
      <c r="B322" s="12" t="s">
        <v>58</v>
      </c>
      <c r="C322" s="12">
        <v>800</v>
      </c>
      <c r="D322" s="22">
        <v>2</v>
      </c>
      <c r="E322" s="12" t="s">
        <v>10</v>
      </c>
      <c r="F322" s="13">
        <v>1196</v>
      </c>
      <c r="G322" s="13">
        <v>1208</v>
      </c>
      <c r="H322" s="13">
        <v>0</v>
      </c>
      <c r="I322" s="24">
        <f t="shared" ref="I322:I323" si="570">(IF(E322="SELL",F322-G322,IF(E322="BUY",G322-F322)))*C322*D322</f>
        <v>19200</v>
      </c>
      <c r="J322" s="24">
        <v>0</v>
      </c>
      <c r="K322" s="24">
        <f t="shared" ref="K322:K323" si="571">SUM(I322,J322)</f>
        <v>19200</v>
      </c>
    </row>
    <row r="323" spans="1:11" ht="15.75">
      <c r="A323" s="11">
        <v>43195</v>
      </c>
      <c r="B323" s="12" t="s">
        <v>149</v>
      </c>
      <c r="C323" s="12">
        <v>800</v>
      </c>
      <c r="D323" s="22">
        <v>2</v>
      </c>
      <c r="E323" s="12" t="s">
        <v>10</v>
      </c>
      <c r="F323" s="13">
        <v>1120</v>
      </c>
      <c r="G323" s="13">
        <v>1130</v>
      </c>
      <c r="H323" s="13">
        <v>0</v>
      </c>
      <c r="I323" s="24">
        <f t="shared" si="570"/>
        <v>16000</v>
      </c>
      <c r="J323" s="24">
        <v>0</v>
      </c>
      <c r="K323" s="24">
        <f t="shared" si="571"/>
        <v>16000</v>
      </c>
    </row>
    <row r="324" spans="1:11" ht="15.75">
      <c r="A324" s="11">
        <v>43195</v>
      </c>
      <c r="B324" s="12" t="s">
        <v>85</v>
      </c>
      <c r="C324" s="12">
        <v>500</v>
      </c>
      <c r="D324" s="22">
        <v>2</v>
      </c>
      <c r="E324" s="12" t="s">
        <v>10</v>
      </c>
      <c r="F324" s="13">
        <v>1081.5</v>
      </c>
      <c r="G324" s="13">
        <v>1081.5</v>
      </c>
      <c r="H324" s="13">
        <v>0</v>
      </c>
      <c r="I324" s="24">
        <f t="shared" ref="I324" si="572">(IF(E324="SELL",F324-G324,IF(E324="BUY",G324-F324)))*C324*D324</f>
        <v>0</v>
      </c>
      <c r="J324" s="24">
        <v>0</v>
      </c>
      <c r="K324" s="24">
        <f t="shared" ref="K324" si="573">SUM(I324,J324)</f>
        <v>0</v>
      </c>
    </row>
    <row r="325" spans="1:11" ht="15.75">
      <c r="A325" s="11">
        <v>43195</v>
      </c>
      <c r="B325" s="12" t="s">
        <v>46</v>
      </c>
      <c r="C325" s="12">
        <v>2250</v>
      </c>
      <c r="D325" s="22">
        <v>2</v>
      </c>
      <c r="E325" s="12" t="s">
        <v>16</v>
      </c>
      <c r="F325" s="13">
        <v>275</v>
      </c>
      <c r="G325" s="13">
        <v>273.5</v>
      </c>
      <c r="H325" s="13">
        <v>272</v>
      </c>
      <c r="I325" s="24">
        <f t="shared" ref="I325" si="574">(IF(E325="SELL",F325-G325,IF(E325="BUY",G325-F325)))*C325*D325</f>
        <v>6750</v>
      </c>
      <c r="J325" s="24">
        <f>(IF(E325="SELL",IF(H325="",0,G325-H325),IF(E325="BUY",IF(H325="",0,H325-G325))))*C325*D325</f>
        <v>6750</v>
      </c>
      <c r="K325" s="24">
        <f t="shared" ref="K325" si="575">SUM(I325,J325)</f>
        <v>13500</v>
      </c>
    </row>
    <row r="326" spans="1:11" ht="15.75">
      <c r="A326" s="11">
        <v>43195</v>
      </c>
      <c r="B326" s="12" t="s">
        <v>98</v>
      </c>
      <c r="C326" s="12">
        <v>3500</v>
      </c>
      <c r="D326" s="22">
        <v>2</v>
      </c>
      <c r="E326" s="12" t="s">
        <v>10</v>
      </c>
      <c r="F326" s="13">
        <v>211.35</v>
      </c>
      <c r="G326" s="13">
        <v>213.35</v>
      </c>
      <c r="H326" s="13">
        <v>215.35</v>
      </c>
      <c r="I326" s="24">
        <f t="shared" ref="I326" si="576">(IF(E326="SELL",F326-G326,IF(E326="BUY",G326-F326)))*C326*D326</f>
        <v>14000</v>
      </c>
      <c r="J326" s="24">
        <f>(IF(E326="SELL",IF(H326="",0,G326-H326),IF(E326="BUY",IF(H326="",0,H326-G326))))*C326*D326</f>
        <v>14000</v>
      </c>
      <c r="K326" s="24">
        <f t="shared" ref="K326" si="577">SUM(I326,J326)</f>
        <v>28000</v>
      </c>
    </row>
    <row r="327" spans="1:11" ht="15.75">
      <c r="A327" s="11">
        <v>43195</v>
      </c>
      <c r="B327" s="12" t="s">
        <v>120</v>
      </c>
      <c r="C327" s="12">
        <v>4000</v>
      </c>
      <c r="D327" s="22">
        <v>2</v>
      </c>
      <c r="E327" s="12" t="s">
        <v>10</v>
      </c>
      <c r="F327" s="13">
        <v>142</v>
      </c>
      <c r="G327" s="13">
        <v>144</v>
      </c>
      <c r="H327" s="13">
        <v>146</v>
      </c>
      <c r="I327" s="24">
        <f t="shared" ref="I327" si="578">(IF(E327="SELL",F327-G327,IF(E327="BUY",G327-F327)))*C327*D327</f>
        <v>16000</v>
      </c>
      <c r="J327" s="24">
        <f>(IF(E327="SELL",IF(H327="",0,G327-H327),IF(E327="BUY",IF(H327="",0,H327-G327))))*C327*D327</f>
        <v>16000</v>
      </c>
      <c r="K327" s="24">
        <f t="shared" ref="K327" si="579">SUM(I327,J327)</f>
        <v>32000</v>
      </c>
    </row>
    <row r="328" spans="1:11" ht="15.75">
      <c r="A328" s="11">
        <v>43194</v>
      </c>
      <c r="B328" s="12" t="s">
        <v>149</v>
      </c>
      <c r="C328" s="12">
        <v>800</v>
      </c>
      <c r="D328" s="22">
        <v>2</v>
      </c>
      <c r="E328" s="12" t="s">
        <v>10</v>
      </c>
      <c r="F328" s="13">
        <v>1112</v>
      </c>
      <c r="G328" s="13">
        <v>1090</v>
      </c>
      <c r="H328" s="13">
        <v>212.55</v>
      </c>
      <c r="I328" s="24">
        <f t="shared" ref="I328" si="580">(IF(E328="SELL",F328-G328,IF(E328="BUY",G328-F328)))*C328*D328</f>
        <v>-35200</v>
      </c>
      <c r="J328" s="24">
        <v>0</v>
      </c>
      <c r="K328" s="24">
        <f t="shared" ref="K328" si="581">SUM(I328,J328)</f>
        <v>-35200</v>
      </c>
    </row>
    <row r="329" spans="1:11" ht="15.75">
      <c r="A329" s="11">
        <v>43194</v>
      </c>
      <c r="B329" s="12" t="s">
        <v>63</v>
      </c>
      <c r="C329" s="12">
        <v>2800</v>
      </c>
      <c r="D329" s="22">
        <v>2</v>
      </c>
      <c r="E329" s="12" t="s">
        <v>10</v>
      </c>
      <c r="F329" s="13">
        <v>208.55</v>
      </c>
      <c r="G329" s="13">
        <v>210.55</v>
      </c>
      <c r="H329" s="13">
        <v>212.55</v>
      </c>
      <c r="I329" s="24">
        <f t="shared" ref="I329" si="582">(IF(E329="SELL",F329-G329,IF(E329="BUY",G329-F329)))*C329*D329</f>
        <v>11200</v>
      </c>
      <c r="J329" s="24">
        <f>(IF(E329="SELL",IF(H329="",0,G329-H329),IF(E329="BUY",IF(H329="",0,H329-G329))))*C329*D329</f>
        <v>11200</v>
      </c>
      <c r="K329" s="24">
        <f t="shared" ref="K329" si="583">SUM(I329,J329)</f>
        <v>22400</v>
      </c>
    </row>
    <row r="330" spans="1:11" ht="15.75">
      <c r="A330" s="11">
        <v>43194</v>
      </c>
      <c r="B330" s="12" t="s">
        <v>46</v>
      </c>
      <c r="C330" s="12">
        <v>2250</v>
      </c>
      <c r="D330" s="22">
        <v>2</v>
      </c>
      <c r="E330" s="12" t="s">
        <v>16</v>
      </c>
      <c r="F330" s="13">
        <v>276.5</v>
      </c>
      <c r="G330" s="13">
        <v>275</v>
      </c>
      <c r="H330" s="13">
        <v>273</v>
      </c>
      <c r="I330" s="24">
        <f t="shared" ref="I330" si="584">(IF(E330="SELL",F330-G330,IF(E330="BUY",G330-F330)))*C330*D330</f>
        <v>6750</v>
      </c>
      <c r="J330" s="24">
        <f>(IF(E330="SELL",IF(H330="",0,G330-H330),IF(E330="BUY",IF(H330="",0,H330-G330))))*C330*D330</f>
        <v>9000</v>
      </c>
      <c r="K330" s="24">
        <f t="shared" ref="K330" si="585">SUM(I330,J330)</f>
        <v>15750</v>
      </c>
    </row>
    <row r="331" spans="1:11" ht="15.75">
      <c r="A331" s="11">
        <v>43194</v>
      </c>
      <c r="B331" s="12" t="s">
        <v>121</v>
      </c>
      <c r="C331" s="12">
        <v>1500</v>
      </c>
      <c r="D331" s="22">
        <v>2</v>
      </c>
      <c r="E331" s="12" t="s">
        <v>10</v>
      </c>
      <c r="F331" s="13">
        <v>360</v>
      </c>
      <c r="G331" s="13">
        <v>364</v>
      </c>
      <c r="H331" s="13">
        <v>0</v>
      </c>
      <c r="I331" s="24">
        <f t="shared" ref="I331" si="586">(IF(E331="SELL",F331-G331,IF(E331="BUY",G331-F331)))*C331*D331</f>
        <v>12000</v>
      </c>
      <c r="J331" s="24">
        <v>0</v>
      </c>
      <c r="K331" s="24">
        <f t="shared" ref="K331" si="587">SUM(I331,J331)</f>
        <v>12000</v>
      </c>
    </row>
    <row r="332" spans="1:11" ht="15.75">
      <c r="A332" s="11">
        <v>43194</v>
      </c>
      <c r="B332" s="12" t="s">
        <v>148</v>
      </c>
      <c r="C332" s="12">
        <v>2800</v>
      </c>
      <c r="D332" s="22">
        <v>2</v>
      </c>
      <c r="E332" s="12" t="s">
        <v>10</v>
      </c>
      <c r="F332" s="13">
        <v>200.35</v>
      </c>
      <c r="G332" s="13">
        <v>202.35</v>
      </c>
      <c r="H332" s="13">
        <v>0</v>
      </c>
      <c r="I332" s="24">
        <f t="shared" ref="I332" si="588">(IF(E332="SELL",F332-G332,IF(E332="BUY",G332-F332)))*C332*D332</f>
        <v>11200</v>
      </c>
      <c r="J332" s="24">
        <v>0</v>
      </c>
      <c r="K332" s="24">
        <f t="shared" ref="K332" si="589">SUM(I332,J332)</f>
        <v>11200</v>
      </c>
    </row>
    <row r="333" spans="1:11" ht="15.75">
      <c r="A333" s="11">
        <v>43193</v>
      </c>
      <c r="B333" s="12" t="s">
        <v>48</v>
      </c>
      <c r="C333" s="12">
        <v>1100</v>
      </c>
      <c r="D333" s="22">
        <v>2</v>
      </c>
      <c r="E333" s="12" t="s">
        <v>10</v>
      </c>
      <c r="F333" s="13">
        <v>891</v>
      </c>
      <c r="G333" s="13">
        <v>891</v>
      </c>
      <c r="H333" s="13">
        <v>0</v>
      </c>
      <c r="I333" s="24">
        <f t="shared" ref="I333" si="590">(IF(E333="SELL",F333-G333,IF(E333="BUY",G333-F333)))*C333*D333</f>
        <v>0</v>
      </c>
      <c r="J333" s="24">
        <v>0</v>
      </c>
      <c r="K333" s="24">
        <f t="shared" ref="K333" si="591">SUM(I333,J333)</f>
        <v>0</v>
      </c>
    </row>
    <row r="334" spans="1:11" ht="15.75">
      <c r="A334" s="11">
        <v>43193</v>
      </c>
      <c r="B334" s="12" t="s">
        <v>46</v>
      </c>
      <c r="C334" s="12">
        <v>2250</v>
      </c>
      <c r="D334" s="22">
        <v>2</v>
      </c>
      <c r="E334" s="12" t="s">
        <v>16</v>
      </c>
      <c r="F334" s="13">
        <v>275.14999999999998</v>
      </c>
      <c r="G334" s="13">
        <v>273.64999999999998</v>
      </c>
      <c r="H334" s="13">
        <v>0</v>
      </c>
      <c r="I334" s="24">
        <f t="shared" ref="I334" si="592">(IF(E334="SELL",F334-G334,IF(E334="BUY",G334-F334)))*C334*D334</f>
        <v>6750</v>
      </c>
      <c r="J334" s="24">
        <v>0</v>
      </c>
      <c r="K334" s="24">
        <f t="shared" ref="K334" si="593">SUM(I334,J334)</f>
        <v>6750</v>
      </c>
    </row>
    <row r="335" spans="1:11" ht="15.75">
      <c r="A335" s="11">
        <v>43192</v>
      </c>
      <c r="B335" s="12" t="s">
        <v>147</v>
      </c>
      <c r="C335" s="12">
        <v>1000</v>
      </c>
      <c r="D335" s="22">
        <v>2</v>
      </c>
      <c r="E335" s="12" t="s">
        <v>10</v>
      </c>
      <c r="F335" s="13">
        <v>573</v>
      </c>
      <c r="G335" s="13">
        <v>578</v>
      </c>
      <c r="H335" s="13">
        <v>0</v>
      </c>
      <c r="I335" s="24">
        <f t="shared" ref="I335" si="594">(IF(E335="SELL",F335-G335,IF(E335="BUY",G335-F335)))*C335*D335</f>
        <v>10000</v>
      </c>
      <c r="J335" s="24">
        <v>0</v>
      </c>
      <c r="K335" s="24">
        <f t="shared" ref="K335" si="595">SUM(I335,J335)</f>
        <v>10000</v>
      </c>
    </row>
    <row r="336" spans="1:11" ht="15.75">
      <c r="A336" s="11">
        <v>43187</v>
      </c>
      <c r="B336" s="12" t="s">
        <v>146</v>
      </c>
      <c r="C336" s="12">
        <v>2000</v>
      </c>
      <c r="D336" s="22">
        <v>2</v>
      </c>
      <c r="E336" s="12" t="s">
        <v>10</v>
      </c>
      <c r="F336" s="13">
        <v>269.5</v>
      </c>
      <c r="G336" s="13">
        <v>273.5</v>
      </c>
      <c r="H336" s="13">
        <v>0</v>
      </c>
      <c r="I336" s="24">
        <f t="shared" ref="I336" si="596">(IF(E336="SELL",F336-G336,IF(E336="BUY",G336-F336)))*C336*D336</f>
        <v>16000</v>
      </c>
      <c r="J336" s="24">
        <v>0</v>
      </c>
      <c r="K336" s="24">
        <f t="shared" ref="K336" si="597">SUM(I336,J336)</f>
        <v>16000</v>
      </c>
    </row>
    <row r="337" spans="1:11" ht="15.75">
      <c r="A337" s="11">
        <v>43186</v>
      </c>
      <c r="B337" s="12" t="s">
        <v>145</v>
      </c>
      <c r="C337" s="12">
        <v>100</v>
      </c>
      <c r="D337" s="22">
        <v>2</v>
      </c>
      <c r="E337" s="12" t="s">
        <v>10</v>
      </c>
      <c r="F337" s="13">
        <v>8095</v>
      </c>
      <c r="G337" s="13">
        <v>8125</v>
      </c>
      <c r="H337" s="13">
        <v>8155</v>
      </c>
      <c r="I337" s="24">
        <f t="shared" ref="I337" si="598">(IF(E337="SELL",F337-G337,IF(E337="BUY",G337-F337)))*C337*D337</f>
        <v>6000</v>
      </c>
      <c r="J337" s="24">
        <f>(IF(E337="SELL",IF(H337="",0,G337-H337),IF(E337="BUY",IF(H337="",0,H337-G337))))*C337*D337</f>
        <v>6000</v>
      </c>
      <c r="K337" s="24">
        <f t="shared" ref="K337" si="599">SUM(I337,J337)</f>
        <v>12000</v>
      </c>
    </row>
    <row r="338" spans="1:11" ht="15.75">
      <c r="A338" s="11">
        <v>43186</v>
      </c>
      <c r="B338" s="12" t="s">
        <v>32</v>
      </c>
      <c r="C338" s="12">
        <v>25</v>
      </c>
      <c r="D338" s="22">
        <v>2</v>
      </c>
      <c r="E338" s="12" t="s">
        <v>16</v>
      </c>
      <c r="F338" s="13">
        <v>28320</v>
      </c>
      <c r="G338" s="13">
        <v>28600</v>
      </c>
      <c r="H338" s="13">
        <v>0</v>
      </c>
      <c r="I338" s="24">
        <f t="shared" ref="I338" si="600">(IF(E338="SELL",F338-G338,IF(E338="BUY",G338-F338)))*C338*D338</f>
        <v>-14000</v>
      </c>
      <c r="J338" s="24">
        <v>0</v>
      </c>
      <c r="K338" s="24">
        <f t="shared" ref="K338" si="601">SUM(I338,J338)</f>
        <v>-14000</v>
      </c>
    </row>
    <row r="339" spans="1:11" ht="15.75">
      <c r="A339" s="11">
        <v>43186</v>
      </c>
      <c r="B339" s="12" t="s">
        <v>56</v>
      </c>
      <c r="C339" s="12">
        <v>1250</v>
      </c>
      <c r="D339" s="22">
        <v>2</v>
      </c>
      <c r="E339" s="12" t="s">
        <v>10</v>
      </c>
      <c r="F339" s="13">
        <v>456.5</v>
      </c>
      <c r="G339" s="13">
        <v>451</v>
      </c>
      <c r="H339" s="13">
        <v>0</v>
      </c>
      <c r="I339" s="24">
        <f t="shared" ref="I339" si="602">(IF(E339="SELL",F339-G339,IF(E339="BUY",G339-F339)))*C339*D339</f>
        <v>-13750</v>
      </c>
      <c r="J339" s="24">
        <v>0</v>
      </c>
      <c r="K339" s="24">
        <f t="shared" ref="K339" si="603">SUM(I339,J339)</f>
        <v>-13750</v>
      </c>
    </row>
    <row r="340" spans="1:11" ht="15.75">
      <c r="A340" s="11">
        <v>43186</v>
      </c>
      <c r="B340" s="12" t="s">
        <v>45</v>
      </c>
      <c r="C340" s="12">
        <v>500</v>
      </c>
      <c r="D340" s="22">
        <v>2</v>
      </c>
      <c r="E340" s="12" t="s">
        <v>10</v>
      </c>
      <c r="F340" s="13">
        <v>1474</v>
      </c>
      <c r="G340" s="13">
        <v>1484</v>
      </c>
      <c r="H340" s="13">
        <v>1494</v>
      </c>
      <c r="I340" s="24">
        <f t="shared" ref="I340" si="604">(IF(E340="SELL",F340-G340,IF(E340="BUY",G340-F340)))*C340*D340</f>
        <v>10000</v>
      </c>
      <c r="J340" s="24">
        <f>(IF(E340="SELL",IF(H340="",0,G340-H340),IF(E340="BUY",IF(H340="",0,H340-G340))))*C340*D340</f>
        <v>10000</v>
      </c>
      <c r="K340" s="24">
        <f t="shared" ref="K340" si="605">SUM(I340,J340)</f>
        <v>20000</v>
      </c>
    </row>
    <row r="341" spans="1:11" ht="15.75">
      <c r="A341" s="11">
        <v>43185</v>
      </c>
      <c r="B341" s="12" t="s">
        <v>19</v>
      </c>
      <c r="C341" s="12">
        <v>1100</v>
      </c>
      <c r="D341" s="22">
        <v>2</v>
      </c>
      <c r="E341" s="12" t="s">
        <v>16</v>
      </c>
      <c r="F341" s="13">
        <v>736</v>
      </c>
      <c r="G341" s="13">
        <v>744</v>
      </c>
      <c r="H341" s="13">
        <v>0</v>
      </c>
      <c r="I341" s="24">
        <f t="shared" ref="I341" si="606">(IF(E341="SELL",F341-G341,IF(E341="BUY",G341-F341)))*C341*D341</f>
        <v>-17600</v>
      </c>
      <c r="J341" s="24">
        <v>0</v>
      </c>
      <c r="K341" s="24">
        <f t="shared" ref="K341" si="607">SUM(I341,J341)</f>
        <v>-17600</v>
      </c>
    </row>
    <row r="342" spans="1:11" ht="15.75">
      <c r="A342" s="11">
        <v>43185</v>
      </c>
      <c r="B342" s="12" t="s">
        <v>144</v>
      </c>
      <c r="C342" s="12">
        <v>1600</v>
      </c>
      <c r="D342" s="22">
        <v>2</v>
      </c>
      <c r="E342" s="12" t="s">
        <v>10</v>
      </c>
      <c r="F342" s="13">
        <v>388.1</v>
      </c>
      <c r="G342" s="13">
        <v>388.1</v>
      </c>
      <c r="H342" s="13">
        <v>0</v>
      </c>
      <c r="I342" s="24">
        <f t="shared" ref="I342" si="608">(IF(E342="SELL",F342-G342,IF(E342="BUY",G342-F342)))*C342*D342</f>
        <v>0</v>
      </c>
      <c r="J342" s="24">
        <v>0</v>
      </c>
      <c r="K342" s="24">
        <f t="shared" ref="K342" si="609">SUM(I342,J342)</f>
        <v>0</v>
      </c>
    </row>
    <row r="343" spans="1:11" ht="15.75">
      <c r="A343" s="11">
        <v>43185</v>
      </c>
      <c r="B343" s="12" t="s">
        <v>93</v>
      </c>
      <c r="C343" s="12">
        <v>1800</v>
      </c>
      <c r="D343" s="22">
        <v>2</v>
      </c>
      <c r="E343" s="12" t="s">
        <v>10</v>
      </c>
      <c r="F343" s="13">
        <v>405</v>
      </c>
      <c r="G343" s="13">
        <v>409</v>
      </c>
      <c r="H343" s="13">
        <v>413</v>
      </c>
      <c r="I343" s="24">
        <f t="shared" ref="I343" si="610">(IF(E343="SELL",F343-G343,IF(E343="BUY",G343-F343)))*C343*D343</f>
        <v>14400</v>
      </c>
      <c r="J343" s="24">
        <f>(IF(E343="SELL",IF(H343="",0,G343-H343),IF(E343="BUY",IF(H343="",0,H343-G343))))*C343*D343</f>
        <v>14400</v>
      </c>
      <c r="K343" s="24">
        <f t="shared" ref="K343" si="611">SUM(I343,J343)</f>
        <v>28800</v>
      </c>
    </row>
    <row r="344" spans="1:11" ht="15.75">
      <c r="A344" s="11">
        <v>43185</v>
      </c>
      <c r="B344" s="12" t="s">
        <v>40</v>
      </c>
      <c r="C344" s="12">
        <v>500</v>
      </c>
      <c r="D344" s="22">
        <v>2</v>
      </c>
      <c r="E344" s="12" t="s">
        <v>10</v>
      </c>
      <c r="F344" s="13">
        <v>2332</v>
      </c>
      <c r="G344" s="13">
        <v>2342</v>
      </c>
      <c r="H344" s="13">
        <v>0</v>
      </c>
      <c r="I344" s="24">
        <f t="shared" ref="I344" si="612">(IF(E344="SELL",F344-G344,IF(E344="BUY",G344-F344)))*C344*D344</f>
        <v>10000</v>
      </c>
      <c r="J344" s="24">
        <v>0</v>
      </c>
      <c r="K344" s="24">
        <f t="shared" ref="K344" si="613">SUM(I344,J344)</f>
        <v>10000</v>
      </c>
    </row>
    <row r="345" spans="1:11" ht="15.75">
      <c r="A345" s="11">
        <v>43182</v>
      </c>
      <c r="B345" s="12" t="s">
        <v>143</v>
      </c>
      <c r="C345" s="12">
        <v>600</v>
      </c>
      <c r="D345" s="22">
        <v>2</v>
      </c>
      <c r="E345" s="12" t="s">
        <v>16</v>
      </c>
      <c r="F345" s="13">
        <v>1164.55</v>
      </c>
      <c r="G345" s="13">
        <v>1164.55</v>
      </c>
      <c r="H345" s="13">
        <v>0</v>
      </c>
      <c r="I345" s="24">
        <f t="shared" ref="I345" si="614">(IF(E345="SELL",F345-G345,IF(E345="BUY",G345-F345)))*C345*D345</f>
        <v>0</v>
      </c>
      <c r="J345" s="24">
        <v>0</v>
      </c>
      <c r="K345" s="24">
        <f t="shared" ref="K345" si="615">SUM(I345,J345)</f>
        <v>0</v>
      </c>
    </row>
    <row r="346" spans="1:11" ht="15.75">
      <c r="A346" s="11">
        <v>43182</v>
      </c>
      <c r="B346" s="12" t="s">
        <v>131</v>
      </c>
      <c r="C346" s="12">
        <v>1200</v>
      </c>
      <c r="D346" s="22">
        <v>2</v>
      </c>
      <c r="E346" s="12" t="s">
        <v>10</v>
      </c>
      <c r="F346" s="13">
        <v>439.05</v>
      </c>
      <c r="G346" s="13">
        <v>444</v>
      </c>
      <c r="H346" s="13">
        <v>449</v>
      </c>
      <c r="I346" s="24">
        <f t="shared" ref="I346" si="616">(IF(E346="SELL",F346-G346,IF(E346="BUY",G346-F346)))*C346*D346</f>
        <v>11879.999999999973</v>
      </c>
      <c r="J346" s="24">
        <f>(IF(E346="SELL",IF(H346="",0,G346-H346),IF(E346="BUY",IF(H346="",0,H346-G346))))*C346*D346</f>
        <v>12000</v>
      </c>
      <c r="K346" s="24">
        <f t="shared" ref="K346" si="617">SUM(I346,J346)</f>
        <v>23879.999999999971</v>
      </c>
    </row>
    <row r="347" spans="1:11" ht="15.75">
      <c r="A347" s="11">
        <v>43181</v>
      </c>
      <c r="B347" s="12" t="s">
        <v>31</v>
      </c>
      <c r="C347" s="12">
        <v>200</v>
      </c>
      <c r="D347" s="22"/>
      <c r="E347" s="12" t="s">
        <v>16</v>
      </c>
      <c r="F347" s="13">
        <v>4028</v>
      </c>
      <c r="G347" s="13">
        <v>4000</v>
      </c>
      <c r="H347" s="13">
        <v>3972</v>
      </c>
      <c r="I347" s="24">
        <f t="shared" ref="I347:I384" si="618">(IF(E347="SELL",F347-G347,IF(E347="BUY",G347-F347)))*C347</f>
        <v>5600</v>
      </c>
      <c r="J347" s="24">
        <f>(IF(E347="SELL",IF(H347="",0,G347-H347),IF(E347="BUY",IF(H347="",0,H347-G347))))*C347</f>
        <v>5600</v>
      </c>
      <c r="K347" s="24">
        <f t="shared" ref="K347:K384" si="619">SUM(I347,J347)</f>
        <v>11200</v>
      </c>
    </row>
    <row r="348" spans="1:11" ht="15.75">
      <c r="A348" s="11">
        <v>43181</v>
      </c>
      <c r="B348" s="12" t="s">
        <v>136</v>
      </c>
      <c r="C348" s="12">
        <v>18000</v>
      </c>
      <c r="D348" s="22"/>
      <c r="E348" s="12" t="s">
        <v>10</v>
      </c>
      <c r="F348" s="13">
        <v>25.3</v>
      </c>
      <c r="G348" s="13">
        <v>25.3</v>
      </c>
      <c r="H348" s="13">
        <v>0</v>
      </c>
      <c r="I348" s="24">
        <f t="shared" si="618"/>
        <v>0</v>
      </c>
      <c r="J348" s="24">
        <v>0</v>
      </c>
      <c r="K348" s="24">
        <f t="shared" si="619"/>
        <v>0</v>
      </c>
    </row>
    <row r="349" spans="1:11" ht="15.75">
      <c r="A349" s="11">
        <v>43180</v>
      </c>
      <c r="B349" s="12" t="s">
        <v>118</v>
      </c>
      <c r="C349" s="12">
        <v>550</v>
      </c>
      <c r="D349" s="22"/>
      <c r="E349" s="12" t="s">
        <v>16</v>
      </c>
      <c r="F349" s="13">
        <v>894</v>
      </c>
      <c r="G349" s="13">
        <v>884</v>
      </c>
      <c r="H349" s="13">
        <v>874</v>
      </c>
      <c r="I349" s="24">
        <f t="shared" si="618"/>
        <v>5500</v>
      </c>
      <c r="J349" s="24">
        <v>0</v>
      </c>
      <c r="K349" s="24">
        <f t="shared" si="619"/>
        <v>5500</v>
      </c>
    </row>
    <row r="350" spans="1:11" ht="15.75">
      <c r="A350" s="11">
        <v>43180</v>
      </c>
      <c r="B350" s="12" t="s">
        <v>29</v>
      </c>
      <c r="C350" s="12">
        <v>2000</v>
      </c>
      <c r="D350" s="22"/>
      <c r="E350" s="12" t="s">
        <v>16</v>
      </c>
      <c r="F350" s="13">
        <v>259</v>
      </c>
      <c r="G350" s="13">
        <v>256.3</v>
      </c>
      <c r="H350" s="13">
        <v>253</v>
      </c>
      <c r="I350" s="24">
        <f t="shared" si="618"/>
        <v>5399.9999999999773</v>
      </c>
      <c r="J350" s="24">
        <v>0</v>
      </c>
      <c r="K350" s="24">
        <f t="shared" si="619"/>
        <v>5399.9999999999773</v>
      </c>
    </row>
    <row r="351" spans="1:11" ht="15.75">
      <c r="A351" s="11">
        <v>43180</v>
      </c>
      <c r="B351" s="12" t="s">
        <v>46</v>
      </c>
      <c r="C351" s="12">
        <v>2250</v>
      </c>
      <c r="D351" s="22"/>
      <c r="E351" s="12" t="s">
        <v>16</v>
      </c>
      <c r="F351" s="13">
        <v>263.60000000000002</v>
      </c>
      <c r="G351" s="13">
        <v>262.60000000000002</v>
      </c>
      <c r="H351" s="13">
        <v>260.60000000000002</v>
      </c>
      <c r="I351" s="24">
        <f t="shared" si="618"/>
        <v>2250</v>
      </c>
      <c r="J351" s="24">
        <f>(IF(E351="SELL",IF(H351="",0,G351-H351),IF(E351="BUY",IF(H351="",0,H351-G351))))*C351</f>
        <v>4500</v>
      </c>
      <c r="K351" s="24">
        <f t="shared" si="619"/>
        <v>6750</v>
      </c>
    </row>
    <row r="352" spans="1:11" ht="15.75">
      <c r="A352" s="11">
        <v>43180</v>
      </c>
      <c r="B352" s="12" t="s">
        <v>115</v>
      </c>
      <c r="C352" s="12">
        <v>7000</v>
      </c>
      <c r="D352" s="22"/>
      <c r="E352" s="12" t="s">
        <v>10</v>
      </c>
      <c r="F352" s="13">
        <v>93.5</v>
      </c>
      <c r="G352" s="13">
        <v>95</v>
      </c>
      <c r="H352" s="13">
        <v>96.5</v>
      </c>
      <c r="I352" s="24">
        <f t="shared" si="618"/>
        <v>10500</v>
      </c>
      <c r="J352" s="24">
        <v>0</v>
      </c>
      <c r="K352" s="24">
        <f t="shared" si="619"/>
        <v>10500</v>
      </c>
    </row>
    <row r="353" spans="1:11" ht="15.75">
      <c r="A353" s="11">
        <v>43179</v>
      </c>
      <c r="B353" s="12" t="s">
        <v>75</v>
      </c>
      <c r="C353" s="12">
        <v>1300</v>
      </c>
      <c r="D353" s="22"/>
      <c r="E353" s="12" t="s">
        <v>10</v>
      </c>
      <c r="F353" s="13">
        <v>374</v>
      </c>
      <c r="G353" s="13">
        <v>379</v>
      </c>
      <c r="H353" s="13">
        <v>384</v>
      </c>
      <c r="I353" s="24">
        <f t="shared" si="618"/>
        <v>6500</v>
      </c>
      <c r="J353" s="24">
        <f>(IF(E353="SELL",IF(H353="",0,G353-H353),IF(E353="BUY",IF(H353="",0,H353-G353))))*C353</f>
        <v>6500</v>
      </c>
      <c r="K353" s="24">
        <f t="shared" si="619"/>
        <v>13000</v>
      </c>
    </row>
    <row r="354" spans="1:11" ht="15.75">
      <c r="A354" s="11">
        <v>43179</v>
      </c>
      <c r="B354" s="12" t="s">
        <v>81</v>
      </c>
      <c r="C354" s="12">
        <v>6000</v>
      </c>
      <c r="D354" s="22"/>
      <c r="E354" s="12" t="s">
        <v>10</v>
      </c>
      <c r="F354" s="13">
        <v>95</v>
      </c>
      <c r="G354" s="13">
        <v>96.5</v>
      </c>
      <c r="H354" s="13">
        <v>98</v>
      </c>
      <c r="I354" s="24">
        <f t="shared" si="618"/>
        <v>9000</v>
      </c>
      <c r="J354" s="24">
        <v>0</v>
      </c>
      <c r="K354" s="24">
        <f t="shared" si="619"/>
        <v>9000</v>
      </c>
    </row>
    <row r="355" spans="1:11" ht="15.75">
      <c r="A355" s="11">
        <v>43179</v>
      </c>
      <c r="B355" s="12" t="s">
        <v>137</v>
      </c>
      <c r="C355" s="12">
        <v>500</v>
      </c>
      <c r="D355" s="22"/>
      <c r="E355" s="12" t="s">
        <v>10</v>
      </c>
      <c r="F355" s="13">
        <v>1058</v>
      </c>
      <c r="G355" s="13">
        <v>1068</v>
      </c>
      <c r="H355" s="13">
        <v>1078</v>
      </c>
      <c r="I355" s="24">
        <f t="shared" si="618"/>
        <v>5000</v>
      </c>
      <c r="J355" s="24">
        <f t="shared" ref="J355:J360" si="620">(IF(E355="SELL",IF(H355="",0,G355-H355),IF(E355="BUY",IF(H355="",0,H355-G355))))*C355</f>
        <v>5000</v>
      </c>
      <c r="K355" s="24">
        <f t="shared" si="619"/>
        <v>10000</v>
      </c>
    </row>
    <row r="356" spans="1:11" ht="15.75">
      <c r="A356" s="11">
        <v>43178</v>
      </c>
      <c r="B356" s="12" t="s">
        <v>31</v>
      </c>
      <c r="C356" s="12">
        <v>200</v>
      </c>
      <c r="D356" s="22"/>
      <c r="E356" s="12" t="s">
        <v>16</v>
      </c>
      <c r="F356" s="13">
        <v>4028</v>
      </c>
      <c r="G356" s="13">
        <v>4000</v>
      </c>
      <c r="H356" s="13">
        <v>3972</v>
      </c>
      <c r="I356" s="24">
        <f t="shared" si="618"/>
        <v>5600</v>
      </c>
      <c r="J356" s="24">
        <f t="shared" si="620"/>
        <v>5600</v>
      </c>
      <c r="K356" s="24">
        <f t="shared" si="619"/>
        <v>11200</v>
      </c>
    </row>
    <row r="357" spans="1:11" ht="15.75">
      <c r="A357" s="11">
        <v>43178</v>
      </c>
      <c r="B357" s="12" t="s">
        <v>46</v>
      </c>
      <c r="C357" s="12">
        <v>2250</v>
      </c>
      <c r="D357" s="22"/>
      <c r="E357" s="12" t="s">
        <v>16</v>
      </c>
      <c r="F357" s="13">
        <v>264</v>
      </c>
      <c r="G357" s="13">
        <v>262</v>
      </c>
      <c r="H357" s="13">
        <v>260</v>
      </c>
      <c r="I357" s="24">
        <f t="shared" si="618"/>
        <v>4500</v>
      </c>
      <c r="J357" s="24">
        <f t="shared" si="620"/>
        <v>4500</v>
      </c>
      <c r="K357" s="24">
        <f t="shared" si="619"/>
        <v>9000</v>
      </c>
    </row>
    <row r="358" spans="1:11" ht="15.75">
      <c r="A358" s="11">
        <v>43178</v>
      </c>
      <c r="B358" s="12" t="s">
        <v>46</v>
      </c>
      <c r="C358" s="12">
        <v>2250</v>
      </c>
      <c r="D358" s="22"/>
      <c r="E358" s="12" t="s">
        <v>16</v>
      </c>
      <c r="F358" s="13">
        <v>267</v>
      </c>
      <c r="G358" s="13">
        <v>265</v>
      </c>
      <c r="H358" s="13">
        <v>263</v>
      </c>
      <c r="I358" s="24">
        <f t="shared" si="618"/>
        <v>4500</v>
      </c>
      <c r="J358" s="24">
        <f t="shared" si="620"/>
        <v>4500</v>
      </c>
      <c r="K358" s="24">
        <f t="shared" si="619"/>
        <v>9000</v>
      </c>
    </row>
    <row r="359" spans="1:11" ht="15.75">
      <c r="A359" s="11">
        <v>43175</v>
      </c>
      <c r="B359" s="12" t="s">
        <v>138</v>
      </c>
      <c r="C359" s="12">
        <v>1000</v>
      </c>
      <c r="D359" s="22"/>
      <c r="E359" s="12" t="s">
        <v>16</v>
      </c>
      <c r="F359" s="13">
        <v>920</v>
      </c>
      <c r="G359" s="13">
        <v>915</v>
      </c>
      <c r="H359" s="13">
        <v>910</v>
      </c>
      <c r="I359" s="24">
        <f t="shared" si="618"/>
        <v>5000</v>
      </c>
      <c r="J359" s="24">
        <f t="shared" si="620"/>
        <v>5000</v>
      </c>
      <c r="K359" s="24">
        <f t="shared" si="619"/>
        <v>10000</v>
      </c>
    </row>
    <row r="360" spans="1:11" ht="15.75">
      <c r="A360" s="11">
        <v>43173</v>
      </c>
      <c r="B360" s="12" t="s">
        <v>86</v>
      </c>
      <c r="C360" s="12">
        <v>600</v>
      </c>
      <c r="D360" s="22"/>
      <c r="E360" s="12" t="s">
        <v>10</v>
      </c>
      <c r="F360" s="13">
        <v>1450</v>
      </c>
      <c r="G360" s="13">
        <v>1460</v>
      </c>
      <c r="H360" s="13">
        <v>1465</v>
      </c>
      <c r="I360" s="24">
        <f t="shared" si="618"/>
        <v>6000</v>
      </c>
      <c r="J360" s="24">
        <f t="shared" si="620"/>
        <v>3000</v>
      </c>
      <c r="K360" s="24">
        <f t="shared" si="619"/>
        <v>9000</v>
      </c>
    </row>
    <row r="361" spans="1:11" ht="15.75">
      <c r="A361" s="11">
        <v>43173</v>
      </c>
      <c r="B361" s="12" t="s">
        <v>55</v>
      </c>
      <c r="C361" s="12">
        <v>700</v>
      </c>
      <c r="D361" s="22"/>
      <c r="E361" s="12" t="s">
        <v>16</v>
      </c>
      <c r="F361" s="13">
        <v>816</v>
      </c>
      <c r="G361" s="13">
        <v>830</v>
      </c>
      <c r="H361" s="13">
        <v>0</v>
      </c>
      <c r="I361" s="24">
        <f t="shared" si="618"/>
        <v>-9800</v>
      </c>
      <c r="J361" s="24">
        <v>0</v>
      </c>
      <c r="K361" s="24">
        <f t="shared" si="619"/>
        <v>-9800</v>
      </c>
    </row>
    <row r="362" spans="1:11" ht="15.75">
      <c r="A362" s="11">
        <v>43173</v>
      </c>
      <c r="B362" s="12" t="s">
        <v>139</v>
      </c>
      <c r="C362" s="12">
        <v>6000</v>
      </c>
      <c r="D362" s="22"/>
      <c r="E362" s="12" t="s">
        <v>10</v>
      </c>
      <c r="F362" s="13">
        <v>101</v>
      </c>
      <c r="G362" s="13">
        <v>103.4</v>
      </c>
      <c r="H362" s="13">
        <v>107</v>
      </c>
      <c r="I362" s="24">
        <f t="shared" si="618"/>
        <v>14400.000000000035</v>
      </c>
      <c r="J362" s="24">
        <v>0</v>
      </c>
      <c r="K362" s="24">
        <f t="shared" si="619"/>
        <v>14400.000000000035</v>
      </c>
    </row>
    <row r="363" spans="1:11" ht="15.75">
      <c r="A363" s="11">
        <v>43173</v>
      </c>
      <c r="B363" s="12" t="s">
        <v>81</v>
      </c>
      <c r="C363" s="12">
        <v>6000</v>
      </c>
      <c r="D363" s="22"/>
      <c r="E363" s="12" t="s">
        <v>10</v>
      </c>
      <c r="F363" s="13">
        <v>96.5</v>
      </c>
      <c r="G363" s="13">
        <v>98.5</v>
      </c>
      <c r="H363" s="13">
        <v>100.5</v>
      </c>
      <c r="I363" s="24">
        <f t="shared" si="618"/>
        <v>12000</v>
      </c>
      <c r="J363" s="24">
        <f>(IF(E363="SELL",IF(H363="",0,G363-H363),IF(E363="BUY",IF(H363="",0,H363-G363))))*C363</f>
        <v>12000</v>
      </c>
      <c r="K363" s="24">
        <f t="shared" si="619"/>
        <v>24000</v>
      </c>
    </row>
    <row r="364" spans="1:11" ht="15.75">
      <c r="A364" s="11">
        <v>43171</v>
      </c>
      <c r="B364" s="12" t="s">
        <v>140</v>
      </c>
      <c r="C364" s="12">
        <v>10000</v>
      </c>
      <c r="D364" s="22"/>
      <c r="E364" s="12" t="s">
        <v>10</v>
      </c>
      <c r="F364" s="13">
        <v>64.599999999999994</v>
      </c>
      <c r="G364" s="13">
        <v>65.5</v>
      </c>
      <c r="H364" s="13">
        <v>66.8</v>
      </c>
      <c r="I364" s="24">
        <f t="shared" si="618"/>
        <v>9000.0000000000564</v>
      </c>
      <c r="J364" s="24">
        <f>(IF(E364="SELL",IF(H364="",0,G364-H364),IF(E364="BUY",IF(H364="",0,H364-G364))))*C364</f>
        <v>12999.999999999971</v>
      </c>
      <c r="K364" s="24">
        <f t="shared" si="619"/>
        <v>22000.000000000029</v>
      </c>
    </row>
    <row r="365" spans="1:11" ht="15.75">
      <c r="A365" s="11">
        <v>43171</v>
      </c>
      <c r="B365" s="12" t="s">
        <v>137</v>
      </c>
      <c r="C365" s="12">
        <v>500</v>
      </c>
      <c r="D365" s="22"/>
      <c r="E365" s="12" t="s">
        <v>10</v>
      </c>
      <c r="F365" s="13">
        <v>1058</v>
      </c>
      <c r="G365" s="13">
        <v>1063.5</v>
      </c>
      <c r="H365" s="13">
        <v>252</v>
      </c>
      <c r="I365" s="24">
        <f t="shared" si="618"/>
        <v>2750</v>
      </c>
      <c r="J365" s="24">
        <v>0</v>
      </c>
      <c r="K365" s="24">
        <f t="shared" si="619"/>
        <v>2750</v>
      </c>
    </row>
    <row r="366" spans="1:11" ht="15.75">
      <c r="A366" s="11">
        <v>43168</v>
      </c>
      <c r="B366" s="12" t="s">
        <v>141</v>
      </c>
      <c r="C366" s="12">
        <v>8000</v>
      </c>
      <c r="D366" s="22"/>
      <c r="E366" s="12" t="s">
        <v>10</v>
      </c>
      <c r="F366" s="13">
        <v>121</v>
      </c>
      <c r="G366" s="13">
        <v>118.6</v>
      </c>
      <c r="H366" s="13">
        <v>252</v>
      </c>
      <c r="I366" s="24">
        <f t="shared" si="618"/>
        <v>-19200.000000000044</v>
      </c>
      <c r="J366" s="24">
        <v>0</v>
      </c>
      <c r="K366" s="24">
        <f t="shared" si="619"/>
        <v>-19200.000000000044</v>
      </c>
    </row>
    <row r="367" spans="1:11" ht="15.75">
      <c r="A367" s="11">
        <v>43168</v>
      </c>
      <c r="B367" s="12" t="s">
        <v>51</v>
      </c>
      <c r="C367" s="12">
        <v>1750</v>
      </c>
      <c r="D367" s="22"/>
      <c r="E367" s="12" t="s">
        <v>16</v>
      </c>
      <c r="F367" s="13">
        <v>295</v>
      </c>
      <c r="G367" s="13">
        <v>292</v>
      </c>
      <c r="H367" s="13">
        <v>289</v>
      </c>
      <c r="I367" s="24">
        <f t="shared" si="618"/>
        <v>5250</v>
      </c>
      <c r="J367" s="24">
        <f>(IF(E367="SELL",IF(H367="",0,G367-H367),IF(E367="BUY",IF(H367="",0,H367-G367))))*C367</f>
        <v>5250</v>
      </c>
      <c r="K367" s="24">
        <f t="shared" si="619"/>
        <v>10500</v>
      </c>
    </row>
    <row r="368" spans="1:11" ht="15.75">
      <c r="A368" s="11">
        <v>43168</v>
      </c>
      <c r="B368" s="12" t="s">
        <v>23</v>
      </c>
      <c r="C368" s="12">
        <v>500</v>
      </c>
      <c r="D368" s="22"/>
      <c r="E368" s="12" t="s">
        <v>16</v>
      </c>
      <c r="F368" s="13">
        <v>1192</v>
      </c>
      <c r="G368" s="13">
        <v>1186</v>
      </c>
      <c r="H368" s="13">
        <v>1180</v>
      </c>
      <c r="I368" s="24">
        <f t="shared" si="618"/>
        <v>3000</v>
      </c>
      <c r="J368" s="24">
        <v>0</v>
      </c>
      <c r="K368" s="24">
        <f t="shared" si="619"/>
        <v>3000</v>
      </c>
    </row>
    <row r="369" spans="1:11" ht="15.75">
      <c r="A369" s="11">
        <v>43167</v>
      </c>
      <c r="B369" s="12" t="s">
        <v>35</v>
      </c>
      <c r="C369" s="12">
        <v>1700</v>
      </c>
      <c r="D369" s="22"/>
      <c r="E369" s="12" t="s">
        <v>10</v>
      </c>
      <c r="F369" s="13">
        <v>338.2</v>
      </c>
      <c r="G369" s="13">
        <v>341.2</v>
      </c>
      <c r="H369" s="13">
        <v>344.2</v>
      </c>
      <c r="I369" s="24">
        <f t="shared" si="618"/>
        <v>5100</v>
      </c>
      <c r="J369" s="24">
        <v>0</v>
      </c>
      <c r="K369" s="24">
        <f t="shared" si="619"/>
        <v>5100</v>
      </c>
    </row>
    <row r="370" spans="1:11" ht="15.75">
      <c r="A370" s="11">
        <v>43166</v>
      </c>
      <c r="B370" s="12" t="s">
        <v>51</v>
      </c>
      <c r="C370" s="12">
        <v>1750</v>
      </c>
      <c r="D370" s="22"/>
      <c r="E370" s="12" t="s">
        <v>16</v>
      </c>
      <c r="F370" s="13">
        <v>302</v>
      </c>
      <c r="G370" s="13">
        <v>299</v>
      </c>
      <c r="H370" s="13">
        <v>296</v>
      </c>
      <c r="I370" s="24">
        <f t="shared" si="618"/>
        <v>5250</v>
      </c>
      <c r="J370" s="24">
        <v>0</v>
      </c>
      <c r="K370" s="24">
        <f t="shared" si="619"/>
        <v>5250</v>
      </c>
    </row>
    <row r="371" spans="1:11" ht="15.75">
      <c r="A371" s="11">
        <v>43166</v>
      </c>
      <c r="B371" s="12" t="s">
        <v>38</v>
      </c>
      <c r="C371" s="12">
        <v>1500</v>
      </c>
      <c r="D371" s="22"/>
      <c r="E371" s="12" t="s">
        <v>16</v>
      </c>
      <c r="F371" s="13">
        <v>420</v>
      </c>
      <c r="G371" s="13">
        <v>416</v>
      </c>
      <c r="H371" s="13">
        <v>412</v>
      </c>
      <c r="I371" s="24">
        <f t="shared" si="618"/>
        <v>6000</v>
      </c>
      <c r="J371" s="24">
        <v>0</v>
      </c>
      <c r="K371" s="24">
        <f t="shared" si="619"/>
        <v>6000</v>
      </c>
    </row>
    <row r="372" spans="1:11" ht="15.75">
      <c r="A372" s="11">
        <v>43166</v>
      </c>
      <c r="B372" s="12" t="s">
        <v>29</v>
      </c>
      <c r="C372" s="12">
        <v>2000</v>
      </c>
      <c r="D372" s="22"/>
      <c r="E372" s="12" t="s">
        <v>16</v>
      </c>
      <c r="F372" s="13">
        <v>256</v>
      </c>
      <c r="G372" s="13">
        <v>254</v>
      </c>
      <c r="H372" s="13">
        <v>252</v>
      </c>
      <c r="I372" s="24">
        <f t="shared" si="618"/>
        <v>4000</v>
      </c>
      <c r="J372" s="24">
        <f>(IF(E372="SELL",IF(H372="",0,G372-H372),IF(E372="BUY",IF(H372="",0,H372-G372))))*C372</f>
        <v>4000</v>
      </c>
      <c r="K372" s="24">
        <f t="shared" si="619"/>
        <v>8000</v>
      </c>
    </row>
    <row r="373" spans="1:11" ht="15.75">
      <c r="A373" s="11">
        <v>43165</v>
      </c>
      <c r="B373" s="12" t="s">
        <v>113</v>
      </c>
      <c r="C373" s="12">
        <v>750</v>
      </c>
      <c r="D373" s="22"/>
      <c r="E373" s="12" t="s">
        <v>10</v>
      </c>
      <c r="F373" s="13">
        <v>688</v>
      </c>
      <c r="G373" s="13">
        <v>691</v>
      </c>
      <c r="H373" s="13">
        <v>694</v>
      </c>
      <c r="I373" s="24">
        <f t="shared" si="618"/>
        <v>2250</v>
      </c>
      <c r="J373" s="24">
        <v>0</v>
      </c>
      <c r="K373" s="24">
        <f t="shared" si="619"/>
        <v>2250</v>
      </c>
    </row>
    <row r="374" spans="1:11" ht="15.75">
      <c r="A374" s="11">
        <v>43160</v>
      </c>
      <c r="B374" s="12" t="s">
        <v>126</v>
      </c>
      <c r="C374" s="12">
        <v>600</v>
      </c>
      <c r="D374" s="22"/>
      <c r="E374" s="12" t="s">
        <v>10</v>
      </c>
      <c r="F374" s="13">
        <v>2758</v>
      </c>
      <c r="G374" s="13">
        <v>2778</v>
      </c>
      <c r="H374" s="13">
        <v>2798</v>
      </c>
      <c r="I374" s="24">
        <f t="shared" si="618"/>
        <v>12000</v>
      </c>
      <c r="J374" s="24">
        <f>(IF(E374="SELL",IF(H374="",0,G374-H374),IF(E374="BUY",IF(H374="",0,H374-G374))))*C374</f>
        <v>12000</v>
      </c>
      <c r="K374" s="24">
        <f t="shared" si="619"/>
        <v>24000</v>
      </c>
    </row>
    <row r="375" spans="1:11" ht="15.75">
      <c r="A375" s="11">
        <v>43160</v>
      </c>
      <c r="B375" s="12" t="s">
        <v>126</v>
      </c>
      <c r="C375" s="12">
        <v>600</v>
      </c>
      <c r="D375" s="22"/>
      <c r="E375" s="12" t="s">
        <v>10</v>
      </c>
      <c r="F375" s="13">
        <v>2718</v>
      </c>
      <c r="G375" s="13">
        <v>2738</v>
      </c>
      <c r="H375" s="13">
        <v>2758</v>
      </c>
      <c r="I375" s="24">
        <f t="shared" si="618"/>
        <v>12000</v>
      </c>
      <c r="J375" s="24">
        <f>(IF(E375="SELL",IF(H375="",0,G375-H375),IF(E375="BUY",IF(H375="",0,H375-G375))))*C375</f>
        <v>12000</v>
      </c>
      <c r="K375" s="24">
        <f t="shared" si="619"/>
        <v>24000</v>
      </c>
    </row>
    <row r="376" spans="1:11" ht="15.75">
      <c r="A376" s="11">
        <v>43159</v>
      </c>
      <c r="B376" s="12" t="s">
        <v>137</v>
      </c>
      <c r="C376" s="12">
        <v>1750</v>
      </c>
      <c r="D376" s="22"/>
      <c r="E376" s="12" t="s">
        <v>10</v>
      </c>
      <c r="F376" s="13">
        <v>1030</v>
      </c>
      <c r="G376" s="13">
        <v>1034</v>
      </c>
      <c r="H376" s="13">
        <v>0</v>
      </c>
      <c r="I376" s="24">
        <f t="shared" si="618"/>
        <v>7000</v>
      </c>
      <c r="J376" s="24">
        <v>0</v>
      </c>
      <c r="K376" s="24">
        <f t="shared" si="619"/>
        <v>7000</v>
      </c>
    </row>
    <row r="377" spans="1:11" ht="15.75">
      <c r="A377" s="11">
        <v>43159</v>
      </c>
      <c r="B377" s="12" t="s">
        <v>78</v>
      </c>
      <c r="C377" s="12">
        <v>1750</v>
      </c>
      <c r="D377" s="22"/>
      <c r="E377" s="12" t="s">
        <v>16</v>
      </c>
      <c r="F377" s="13">
        <v>377.5</v>
      </c>
      <c r="G377" s="13">
        <v>381.2</v>
      </c>
      <c r="H377" s="13">
        <v>0</v>
      </c>
      <c r="I377" s="24">
        <f t="shared" si="618"/>
        <v>-6474.99999999998</v>
      </c>
      <c r="J377" s="24">
        <v>0</v>
      </c>
      <c r="K377" s="24">
        <f t="shared" si="619"/>
        <v>-6474.99999999998</v>
      </c>
    </row>
    <row r="378" spans="1:11" ht="15.75">
      <c r="A378" s="11">
        <v>43159</v>
      </c>
      <c r="B378" s="12" t="s">
        <v>142</v>
      </c>
      <c r="C378" s="12">
        <v>1800</v>
      </c>
      <c r="D378" s="22"/>
      <c r="E378" s="12" t="s">
        <v>10</v>
      </c>
      <c r="F378" s="13">
        <v>572</v>
      </c>
      <c r="G378" s="13">
        <v>575</v>
      </c>
      <c r="H378" s="13">
        <v>578</v>
      </c>
      <c r="I378" s="24">
        <f t="shared" si="618"/>
        <v>5400</v>
      </c>
      <c r="J378" s="24">
        <v>0</v>
      </c>
      <c r="K378" s="24">
        <f t="shared" si="619"/>
        <v>5400</v>
      </c>
    </row>
    <row r="379" spans="1:11" ht="15.75">
      <c r="A379" s="11">
        <v>43158</v>
      </c>
      <c r="B379" s="12" t="s">
        <v>63</v>
      </c>
      <c r="C379" s="12">
        <v>2800</v>
      </c>
      <c r="D379" s="22"/>
      <c r="E379" s="12" t="s">
        <v>10</v>
      </c>
      <c r="F379" s="13">
        <v>201.4</v>
      </c>
      <c r="G379" s="13">
        <v>202.5</v>
      </c>
      <c r="H379" s="13">
        <v>0</v>
      </c>
      <c r="I379" s="24">
        <f t="shared" si="618"/>
        <v>3079.9999999999841</v>
      </c>
      <c r="J379" s="24">
        <v>0</v>
      </c>
      <c r="K379" s="24">
        <f t="shared" si="619"/>
        <v>3079.9999999999841</v>
      </c>
    </row>
    <row r="380" spans="1:11" ht="15.75">
      <c r="A380" s="11">
        <v>43157</v>
      </c>
      <c r="B380" s="12" t="s">
        <v>96</v>
      </c>
      <c r="C380" s="12">
        <v>1250</v>
      </c>
      <c r="D380" s="22"/>
      <c r="E380" s="12" t="s">
        <v>10</v>
      </c>
      <c r="F380" s="13">
        <v>543</v>
      </c>
      <c r="G380" s="13">
        <v>543</v>
      </c>
      <c r="H380" s="13">
        <v>0</v>
      </c>
      <c r="I380" s="24">
        <f t="shared" si="618"/>
        <v>0</v>
      </c>
      <c r="J380" s="24">
        <v>0</v>
      </c>
      <c r="K380" s="24">
        <f t="shared" si="619"/>
        <v>0</v>
      </c>
    </row>
    <row r="381" spans="1:11" ht="15.75">
      <c r="A381" s="11">
        <v>43157</v>
      </c>
      <c r="B381" s="12" t="s">
        <v>113</v>
      </c>
      <c r="C381" s="12">
        <v>750</v>
      </c>
      <c r="D381" s="22"/>
      <c r="E381" s="12" t="s">
        <v>16</v>
      </c>
      <c r="F381" s="13">
        <v>721</v>
      </c>
      <c r="G381" s="13">
        <v>715</v>
      </c>
      <c r="H381" s="13">
        <v>708</v>
      </c>
      <c r="I381" s="24">
        <f t="shared" si="618"/>
        <v>4500</v>
      </c>
      <c r="J381" s="24">
        <v>0</v>
      </c>
      <c r="K381" s="24">
        <f t="shared" si="619"/>
        <v>4500</v>
      </c>
    </row>
    <row r="382" spans="1:11" ht="15.75">
      <c r="A382" s="11">
        <v>43157</v>
      </c>
      <c r="B382" s="12" t="s">
        <v>21</v>
      </c>
      <c r="C382" s="12">
        <v>600</v>
      </c>
      <c r="D382" s="22"/>
      <c r="E382" s="12" t="s">
        <v>10</v>
      </c>
      <c r="F382" s="13">
        <v>1340</v>
      </c>
      <c r="G382" s="13">
        <v>1350</v>
      </c>
      <c r="H382" s="13">
        <v>1360</v>
      </c>
      <c r="I382" s="24">
        <f t="shared" si="618"/>
        <v>6000</v>
      </c>
      <c r="J382" s="24">
        <v>0</v>
      </c>
      <c r="K382" s="24">
        <f t="shared" si="619"/>
        <v>6000</v>
      </c>
    </row>
    <row r="383" spans="1:11" ht="15.75">
      <c r="A383" s="11">
        <v>43154</v>
      </c>
      <c r="B383" s="12" t="s">
        <v>60</v>
      </c>
      <c r="C383" s="12">
        <v>1200</v>
      </c>
      <c r="D383" s="22"/>
      <c r="E383" s="12" t="s">
        <v>10</v>
      </c>
      <c r="F383" s="13">
        <v>784</v>
      </c>
      <c r="G383" s="13">
        <v>788</v>
      </c>
      <c r="H383" s="13">
        <v>792</v>
      </c>
      <c r="I383" s="24">
        <f t="shared" si="618"/>
        <v>4800</v>
      </c>
      <c r="J383" s="24">
        <f>(IF(E383="SELL",IF(H383="",0,G383-H383),IF(E383="BUY",IF(H383="",0,H383-G383))))*C383</f>
        <v>4800</v>
      </c>
      <c r="K383" s="24">
        <f t="shared" si="619"/>
        <v>9600</v>
      </c>
    </row>
    <row r="384" spans="1:11" ht="15.75">
      <c r="A384" s="11">
        <v>43154</v>
      </c>
      <c r="B384" s="12" t="s">
        <v>25</v>
      </c>
      <c r="C384" s="12">
        <v>1000</v>
      </c>
      <c r="D384" s="22"/>
      <c r="E384" s="12" t="s">
        <v>10</v>
      </c>
      <c r="F384" s="13">
        <v>665</v>
      </c>
      <c r="G384" s="13">
        <v>668</v>
      </c>
      <c r="H384" s="13">
        <v>671</v>
      </c>
      <c r="I384" s="24">
        <f t="shared" si="618"/>
        <v>3000</v>
      </c>
      <c r="J384" s="24">
        <f>(IF(E384="SELL",IF(H384="",0,G384-H384),IF(E384="BUY",IF(H384="",0,H384-G384))))*C384</f>
        <v>3000</v>
      </c>
      <c r="K384" s="24">
        <f t="shared" si="619"/>
        <v>6000</v>
      </c>
    </row>
    <row r="385" spans="1:11" ht="15.75">
      <c r="A385" s="11">
        <v>43152</v>
      </c>
      <c r="B385" s="12" t="s">
        <v>111</v>
      </c>
      <c r="C385" s="12">
        <v>500</v>
      </c>
      <c r="D385" s="12"/>
      <c r="E385" s="12" t="s">
        <v>10</v>
      </c>
      <c r="F385" s="13">
        <v>1877</v>
      </c>
      <c r="G385" s="13">
        <v>1897</v>
      </c>
      <c r="H385" s="13">
        <v>1917</v>
      </c>
      <c r="I385" s="24">
        <f t="shared" ref="I385" si="621">(IF(E385="SELL",F385-G385,IF(E385="BUY",G385-F385)))*C385</f>
        <v>10000</v>
      </c>
      <c r="J385" s="24">
        <v>0</v>
      </c>
      <c r="K385" s="24">
        <f t="shared" ref="K385" si="622">SUM(I385,J385)</f>
        <v>10000</v>
      </c>
    </row>
    <row r="386" spans="1:11" ht="15.75">
      <c r="A386" s="11">
        <v>43152</v>
      </c>
      <c r="B386" s="12" t="s">
        <v>115</v>
      </c>
      <c r="C386" s="12">
        <v>7000</v>
      </c>
      <c r="D386" s="12"/>
      <c r="E386" s="12" t="s">
        <v>16</v>
      </c>
      <c r="F386" s="13">
        <v>114.55</v>
      </c>
      <c r="G386" s="13">
        <v>113.55</v>
      </c>
      <c r="H386" s="13">
        <v>112.55</v>
      </c>
      <c r="I386" s="24">
        <f t="shared" ref="I386" si="623">(IF(E386="SELL",F386-G386,IF(E386="BUY",G386-F386)))*C386</f>
        <v>7000</v>
      </c>
      <c r="J386" s="24">
        <v>0</v>
      </c>
      <c r="K386" s="24">
        <f t="shared" ref="K386" si="624">SUM(I386,J386)</f>
        <v>7000</v>
      </c>
    </row>
    <row r="387" spans="1:11" ht="15.75">
      <c r="A387" s="11">
        <v>43152</v>
      </c>
      <c r="B387" s="12" t="s">
        <v>114</v>
      </c>
      <c r="C387" s="12">
        <v>500</v>
      </c>
      <c r="D387" s="12"/>
      <c r="E387" s="12" t="s">
        <v>10</v>
      </c>
      <c r="F387" s="13">
        <v>3003</v>
      </c>
      <c r="G387" s="13">
        <v>3023</v>
      </c>
      <c r="H387" s="13">
        <v>3043</v>
      </c>
      <c r="I387" s="24">
        <f t="shared" ref="I387" si="625">(IF(E387="SELL",F387-G387,IF(E387="BUY",G387-F387)))*C387</f>
        <v>10000</v>
      </c>
      <c r="J387" s="24">
        <f>(IF(E387="SELL",IF(H387="",0,G387-H387),IF(E387="BUY",IF(H387="",0,H387-G387))))*C387</f>
        <v>10000</v>
      </c>
      <c r="K387" s="24">
        <f t="shared" ref="K387" si="626">SUM(I387,J387)</f>
        <v>20000</v>
      </c>
    </row>
    <row r="388" spans="1:11" ht="15.75">
      <c r="A388" s="11">
        <v>43151</v>
      </c>
      <c r="B388" s="12" t="s">
        <v>113</v>
      </c>
      <c r="C388" s="12">
        <v>750</v>
      </c>
      <c r="D388" s="12"/>
      <c r="E388" s="12" t="s">
        <v>16</v>
      </c>
      <c r="F388" s="13">
        <v>702</v>
      </c>
      <c r="G388" s="13">
        <v>698</v>
      </c>
      <c r="H388" s="13">
        <v>694</v>
      </c>
      <c r="I388" s="24">
        <f t="shared" ref="I388" si="627">(IF(E388="SELL",F388-G388,IF(E388="BUY",G388-F388)))*C388</f>
        <v>3000</v>
      </c>
      <c r="J388" s="24">
        <f>(IF(E388="SELL",IF(H388="",0,G388-H388),IF(E388="BUY",IF(H388="",0,H388-G388))))*C388</f>
        <v>3000</v>
      </c>
      <c r="K388" s="24">
        <f t="shared" ref="K388" si="628">SUM(I388,J388)</f>
        <v>6000</v>
      </c>
    </row>
    <row r="389" spans="1:11" ht="15.75">
      <c r="A389" s="11">
        <v>43151</v>
      </c>
      <c r="B389" s="12" t="s">
        <v>43</v>
      </c>
      <c r="C389" s="12">
        <v>40</v>
      </c>
      <c r="D389" s="12"/>
      <c r="E389" s="12" t="s">
        <v>16</v>
      </c>
      <c r="F389" s="13">
        <v>25075</v>
      </c>
      <c r="G389" s="13">
        <v>25035</v>
      </c>
      <c r="H389" s="13">
        <v>24995</v>
      </c>
      <c r="I389" s="24">
        <f t="shared" ref="I389" si="629">(IF(E389="SELL",F389-G389,IF(E389="BUY",G389-F389)))*C389</f>
        <v>1600</v>
      </c>
      <c r="J389" s="24">
        <f t="shared" ref="J389" si="630">(IF(E389="SELL",IF(H389="",0,G389-H389),IF(E389="BUY",IF(H389="",0,H389-G389))))*C389</f>
        <v>1600</v>
      </c>
      <c r="K389" s="24">
        <f t="shared" ref="K389" si="631">SUM(I389,J389)</f>
        <v>3200</v>
      </c>
    </row>
    <row r="390" spans="1:11" ht="15.75">
      <c r="A390" s="11">
        <v>43151</v>
      </c>
      <c r="B390" s="12" t="s">
        <v>111</v>
      </c>
      <c r="C390" s="12">
        <v>500</v>
      </c>
      <c r="D390" s="12"/>
      <c r="E390" s="12" t="s">
        <v>10</v>
      </c>
      <c r="F390" s="13">
        <v>1904</v>
      </c>
      <c r="G390" s="13">
        <v>1918</v>
      </c>
      <c r="H390" s="13">
        <v>1935</v>
      </c>
      <c r="I390" s="24">
        <f t="shared" ref="I390" si="632">(IF(E390="SELL",F390-G390,IF(E390="BUY",G390-F390)))*C390</f>
        <v>7000</v>
      </c>
      <c r="J390" s="24">
        <v>0</v>
      </c>
      <c r="K390" s="24">
        <f t="shared" ref="K390" si="633">SUM(I390,J390)</f>
        <v>7000</v>
      </c>
    </row>
    <row r="391" spans="1:11" ht="15.75">
      <c r="A391" s="11">
        <v>43151</v>
      </c>
      <c r="B391" s="12" t="s">
        <v>112</v>
      </c>
      <c r="C391" s="12">
        <v>6000</v>
      </c>
      <c r="D391" s="12"/>
      <c r="E391" s="12" t="s">
        <v>16</v>
      </c>
      <c r="F391" s="13">
        <v>125</v>
      </c>
      <c r="G391" s="13">
        <v>127.5</v>
      </c>
      <c r="H391" s="13">
        <v>0</v>
      </c>
      <c r="I391" s="24">
        <f t="shared" ref="I391" si="634">(IF(E391="SELL",F391-G391,IF(E391="BUY",G391-F391)))*C391</f>
        <v>-15000</v>
      </c>
      <c r="J391" s="24">
        <v>0</v>
      </c>
      <c r="K391" s="24">
        <f t="shared" ref="K391" si="635">SUM(I391,J391)</f>
        <v>-15000</v>
      </c>
    </row>
    <row r="392" spans="1:11" ht="15.75">
      <c r="A392" s="11">
        <v>43151</v>
      </c>
      <c r="B392" s="12" t="s">
        <v>86</v>
      </c>
      <c r="C392" s="12">
        <v>600</v>
      </c>
      <c r="D392" s="12"/>
      <c r="E392" s="12" t="s">
        <v>16</v>
      </c>
      <c r="F392" s="13">
        <v>1275</v>
      </c>
      <c r="G392" s="13">
        <v>1295</v>
      </c>
      <c r="H392" s="13">
        <v>0</v>
      </c>
      <c r="I392" s="24">
        <f t="shared" ref="I392" si="636">(IF(E392="SELL",F392-G392,IF(E392="BUY",G392-F392)))*C392</f>
        <v>-12000</v>
      </c>
      <c r="J392" s="24">
        <v>0</v>
      </c>
      <c r="K392" s="24">
        <f t="shared" ref="K392" si="637">SUM(I392,J392)</f>
        <v>-12000</v>
      </c>
    </row>
    <row r="393" spans="1:11" ht="15.75">
      <c r="A393" s="11">
        <v>43150</v>
      </c>
      <c r="B393" s="12" t="s">
        <v>111</v>
      </c>
      <c r="C393" s="12">
        <v>500</v>
      </c>
      <c r="D393" s="12"/>
      <c r="E393" s="12" t="s">
        <v>10</v>
      </c>
      <c r="F393" s="13">
        <v>1895</v>
      </c>
      <c r="G393" s="13">
        <v>1908</v>
      </c>
      <c r="H393" s="13">
        <v>1925</v>
      </c>
      <c r="I393" s="24">
        <f t="shared" ref="I393" si="638">(IF(E393="SELL",F393-G393,IF(E393="BUY",G393-F393)))*C393</f>
        <v>6500</v>
      </c>
      <c r="J393" s="24">
        <v>0</v>
      </c>
      <c r="K393" s="24">
        <f t="shared" ref="K393" si="639">SUM(I393,J393)</f>
        <v>6500</v>
      </c>
    </row>
    <row r="394" spans="1:11" ht="15.75">
      <c r="A394" s="11">
        <v>43150</v>
      </c>
      <c r="B394" s="12" t="s">
        <v>53</v>
      </c>
      <c r="C394" s="12">
        <v>4000</v>
      </c>
      <c r="D394" s="12"/>
      <c r="E394" s="12" t="s">
        <v>16</v>
      </c>
      <c r="F394" s="13">
        <v>140.25</v>
      </c>
      <c r="G394" s="13">
        <v>139.25</v>
      </c>
      <c r="H394" s="13">
        <v>138.25</v>
      </c>
      <c r="I394" s="24">
        <f t="shared" ref="I394" si="640">(IF(E394="SELL",F394-G394,IF(E394="BUY",G394-F394)))*C394</f>
        <v>4000</v>
      </c>
      <c r="J394" s="24">
        <f t="shared" ref="J394" si="641">(IF(E394="SELL",IF(H394="",0,G394-H394),IF(E394="BUY",IF(H394="",0,H394-G394))))*C394</f>
        <v>4000</v>
      </c>
      <c r="K394" s="24">
        <f t="shared" ref="K394" si="642">SUM(I394,J394)</f>
        <v>8000</v>
      </c>
    </row>
    <row r="395" spans="1:11" ht="15.75">
      <c r="A395" s="11">
        <v>43147</v>
      </c>
      <c r="B395" s="12" t="s">
        <v>12</v>
      </c>
      <c r="C395" s="12">
        <v>400</v>
      </c>
      <c r="D395" s="12"/>
      <c r="E395" s="12" t="s">
        <v>16</v>
      </c>
      <c r="F395" s="13">
        <v>1655</v>
      </c>
      <c r="G395" s="13">
        <v>1653</v>
      </c>
      <c r="H395" s="13">
        <v>0</v>
      </c>
      <c r="I395" s="24">
        <f t="shared" ref="I395" si="643">(IF(E395="SELL",F395-G395,IF(E395="BUY",G395-F395)))*C395</f>
        <v>800</v>
      </c>
      <c r="J395" s="24">
        <v>0</v>
      </c>
      <c r="K395" s="24">
        <f t="shared" ref="K395" si="644">SUM(I395,J395)</f>
        <v>800</v>
      </c>
    </row>
    <row r="396" spans="1:11" ht="15.75">
      <c r="A396" s="11">
        <v>43147</v>
      </c>
      <c r="B396" s="12" t="s">
        <v>65</v>
      </c>
      <c r="C396" s="12">
        <v>75</v>
      </c>
      <c r="D396" s="12"/>
      <c r="E396" s="12" t="s">
        <v>16</v>
      </c>
      <c r="F396" s="13">
        <v>10500</v>
      </c>
      <c r="G396" s="13">
        <v>10435</v>
      </c>
      <c r="H396" s="13">
        <v>10365</v>
      </c>
      <c r="I396" s="24">
        <f t="shared" ref="I396" si="645">(IF(E396="SELL",F396-G396,IF(E396="BUY",G396-F396)))*C396</f>
        <v>4875</v>
      </c>
      <c r="J396" s="24">
        <v>0</v>
      </c>
      <c r="K396" s="24">
        <f t="shared" ref="K396" si="646">SUM(I396,J396)</f>
        <v>4875</v>
      </c>
    </row>
    <row r="397" spans="1:11" ht="15.75">
      <c r="A397" s="11">
        <v>43146</v>
      </c>
      <c r="B397" s="12" t="s">
        <v>99</v>
      </c>
      <c r="C397" s="12">
        <v>4000</v>
      </c>
      <c r="D397" s="12"/>
      <c r="E397" s="12" t="s">
        <v>16</v>
      </c>
      <c r="F397" s="13">
        <v>132</v>
      </c>
      <c r="G397" s="13">
        <v>131</v>
      </c>
      <c r="H397" s="13">
        <v>130</v>
      </c>
      <c r="I397" s="24">
        <f t="shared" ref="I397" si="647">(IF(E397="SELL",F397-G397,IF(E397="BUY",G397-F397)))*C397</f>
        <v>4000</v>
      </c>
      <c r="J397" s="24">
        <f t="shared" ref="J397" si="648">(IF(E397="SELL",IF(H397="",0,G397-H397),IF(E397="BUY",IF(H397="",0,H397-G397))))*C397</f>
        <v>4000</v>
      </c>
      <c r="K397" s="24">
        <f t="shared" ref="K397" si="649">SUM(I397,J397)</f>
        <v>8000</v>
      </c>
    </row>
    <row r="398" spans="1:11" ht="15.75">
      <c r="A398" s="11">
        <v>43146</v>
      </c>
      <c r="B398" s="12" t="s">
        <v>43</v>
      </c>
      <c r="C398" s="12">
        <v>40</v>
      </c>
      <c r="D398" s="12"/>
      <c r="E398" s="12" t="s">
        <v>16</v>
      </c>
      <c r="F398" s="13">
        <v>25436</v>
      </c>
      <c r="G398" s="13">
        <v>25336</v>
      </c>
      <c r="H398" s="13"/>
      <c r="I398" s="24">
        <f t="shared" ref="I398:I399" si="650">(IF(E398="SELL",F398-G398,IF(E398="BUY",G398-F398)))*C398</f>
        <v>4000</v>
      </c>
      <c r="J398" s="24">
        <f t="shared" ref="J398:J399" si="651">(IF(E398="SELL",IF(H398="",0,G398-H398),IF(E398="BUY",IF(H398="",0,H398-G398))))*C398</f>
        <v>0</v>
      </c>
      <c r="K398" s="24">
        <f t="shared" ref="K398:K399" si="652">SUM(I398,J398)</f>
        <v>4000</v>
      </c>
    </row>
    <row r="399" spans="1:11" ht="15.75">
      <c r="A399" s="11">
        <v>43146</v>
      </c>
      <c r="B399" s="12" t="s">
        <v>98</v>
      </c>
      <c r="C399" s="12">
        <v>3500</v>
      </c>
      <c r="D399" s="12"/>
      <c r="E399" s="12" t="s">
        <v>10</v>
      </c>
      <c r="F399" s="13">
        <v>253.7</v>
      </c>
      <c r="G399" s="13">
        <v>255.7</v>
      </c>
      <c r="H399" s="13"/>
      <c r="I399" s="24">
        <f t="shared" si="650"/>
        <v>7000</v>
      </c>
      <c r="J399" s="24">
        <f t="shared" si="651"/>
        <v>0</v>
      </c>
      <c r="K399" s="24">
        <f t="shared" si="652"/>
        <v>7000</v>
      </c>
    </row>
    <row r="400" spans="1:11" ht="15.75">
      <c r="A400" s="11">
        <v>43145</v>
      </c>
      <c r="B400" s="12" t="s">
        <v>97</v>
      </c>
      <c r="C400" s="12">
        <v>2400</v>
      </c>
      <c r="D400" s="12"/>
      <c r="E400" s="12" t="s">
        <v>10</v>
      </c>
      <c r="F400" s="13">
        <v>295.25</v>
      </c>
      <c r="G400" s="13">
        <v>291.25</v>
      </c>
      <c r="H400" s="13"/>
      <c r="I400" s="24">
        <f t="shared" ref="I400" si="653">(IF(E400="SELL",F400-G400,IF(E400="BUY",G400-F400)))*C400</f>
        <v>-9600</v>
      </c>
      <c r="J400" s="24">
        <f t="shared" ref="J400" si="654">(IF(E400="SELL",IF(H400="",0,G400-H400),IF(E400="BUY",IF(H400="",0,H400-G400))))*C400</f>
        <v>0</v>
      </c>
      <c r="K400" s="24">
        <f t="shared" ref="K400" si="655">SUM(I400,J400)</f>
        <v>-9600</v>
      </c>
    </row>
    <row r="401" spans="1:11" ht="15.75">
      <c r="A401" s="11">
        <v>43145</v>
      </c>
      <c r="B401" s="12" t="s">
        <v>96</v>
      </c>
      <c r="C401" s="12">
        <v>1250</v>
      </c>
      <c r="D401" s="12"/>
      <c r="E401" s="12" t="s">
        <v>10</v>
      </c>
      <c r="F401" s="13">
        <v>513</v>
      </c>
      <c r="G401" s="13">
        <v>520</v>
      </c>
      <c r="H401" s="13"/>
      <c r="I401" s="24">
        <f t="shared" ref="I401" si="656">(IF(E401="SELL",F401-G401,IF(E401="BUY",G401-F401)))*C401</f>
        <v>8750</v>
      </c>
      <c r="J401" s="24">
        <f t="shared" ref="J401" si="657">(IF(E401="SELL",IF(H401="",0,G401-H401),IF(E401="BUY",IF(H401="",0,H401-G401))))*C401</f>
        <v>0</v>
      </c>
      <c r="K401" s="24">
        <f t="shared" ref="K401" si="658">SUM(I401,J401)</f>
        <v>8750</v>
      </c>
    </row>
    <row r="402" spans="1:11" ht="15.75">
      <c r="A402" s="11">
        <v>43143</v>
      </c>
      <c r="B402" s="12" t="s">
        <v>39</v>
      </c>
      <c r="C402" s="12">
        <v>5000</v>
      </c>
      <c r="D402" s="12"/>
      <c r="E402" s="12" t="s">
        <v>10</v>
      </c>
      <c r="F402" s="13">
        <v>123.8</v>
      </c>
      <c r="G402" s="13">
        <v>122</v>
      </c>
      <c r="H402" s="13"/>
      <c r="I402" s="24">
        <f t="shared" ref="I402:I403" si="659">(IF(E402="SELL",F402-G402,IF(E402="BUY",G402-F402)))*C402</f>
        <v>-8999.9999999999854</v>
      </c>
      <c r="J402" s="24">
        <f t="shared" ref="J402:J403" si="660">(IF(E402="SELL",IF(H402="",0,G402-H402),IF(E402="BUY",IF(H402="",0,H402-G402))))*C402</f>
        <v>0</v>
      </c>
      <c r="K402" s="24">
        <f t="shared" ref="K402:K403" si="661">SUM(I402,J402)</f>
        <v>-8999.9999999999854</v>
      </c>
    </row>
    <row r="403" spans="1:11" ht="15.75">
      <c r="A403" s="11">
        <v>43140</v>
      </c>
      <c r="B403" s="12" t="s">
        <v>110</v>
      </c>
      <c r="C403" s="12">
        <v>12000</v>
      </c>
      <c r="D403" s="12"/>
      <c r="E403" s="12" t="s">
        <v>10</v>
      </c>
      <c r="F403" s="13">
        <v>93.85</v>
      </c>
      <c r="G403" s="13">
        <v>97</v>
      </c>
      <c r="H403" s="13"/>
      <c r="I403" s="24">
        <f t="shared" si="659"/>
        <v>37800.000000000065</v>
      </c>
      <c r="J403" s="24">
        <f t="shared" si="660"/>
        <v>0</v>
      </c>
      <c r="K403" s="24">
        <f t="shared" si="661"/>
        <v>37800.000000000065</v>
      </c>
    </row>
    <row r="404" spans="1:11" ht="15.75">
      <c r="A404" s="11">
        <v>43140</v>
      </c>
      <c r="B404" s="12" t="s">
        <v>23</v>
      </c>
      <c r="C404" s="12">
        <v>300</v>
      </c>
      <c r="D404" s="12"/>
      <c r="E404" s="12" t="s">
        <v>10</v>
      </c>
      <c r="F404" s="13">
        <v>1230</v>
      </c>
      <c r="G404" s="13">
        <v>1269</v>
      </c>
      <c r="H404" s="13"/>
      <c r="I404" s="24">
        <f t="shared" ref="I404" si="662">(IF(E404="SELL",F404-G404,IF(E404="BUY",G404-F404)))*C404</f>
        <v>11700</v>
      </c>
      <c r="J404" s="24">
        <f t="shared" ref="J404" si="663">(IF(E404="SELL",IF(H404="",0,G404-H404),IF(E404="BUY",IF(H404="",0,H404-G404))))*C404</f>
        <v>0</v>
      </c>
      <c r="K404" s="24">
        <f t="shared" ref="K404" si="664">SUM(I404,J404)</f>
        <v>11700</v>
      </c>
    </row>
    <row r="405" spans="1:11" ht="15.75">
      <c r="A405" s="11">
        <v>43140</v>
      </c>
      <c r="B405" s="12" t="s">
        <v>95</v>
      </c>
      <c r="C405" s="12">
        <v>1200</v>
      </c>
      <c r="D405" s="12"/>
      <c r="E405" s="12" t="s">
        <v>10</v>
      </c>
      <c r="F405" s="13">
        <v>767</v>
      </c>
      <c r="G405" s="13">
        <v>771</v>
      </c>
      <c r="H405" s="13">
        <v>775</v>
      </c>
      <c r="I405" s="24">
        <f t="shared" ref="I405" si="665">(IF(E405="SELL",F405-G405,IF(E405="BUY",G405-F405)))*C405</f>
        <v>4800</v>
      </c>
      <c r="J405" s="24">
        <f t="shared" ref="J405" si="666">(IF(E405="SELL",IF(H405="",0,G405-H405),IF(E405="BUY",IF(H405="",0,H405-G405))))*C405</f>
        <v>4800</v>
      </c>
      <c r="K405" s="24">
        <f t="shared" ref="K405" si="667">SUM(I405,J405)</f>
        <v>9600</v>
      </c>
    </row>
    <row r="406" spans="1:11" ht="15.75">
      <c r="A406" s="11">
        <v>43140</v>
      </c>
      <c r="B406" s="12" t="s">
        <v>94</v>
      </c>
      <c r="C406" s="12">
        <v>50</v>
      </c>
      <c r="D406" s="12"/>
      <c r="E406" s="12" t="s">
        <v>10</v>
      </c>
      <c r="F406" s="13">
        <v>20299</v>
      </c>
      <c r="G406" s="13">
        <v>20799</v>
      </c>
      <c r="H406" s="13">
        <v>21099</v>
      </c>
      <c r="I406" s="24">
        <f t="shared" ref="I406" si="668">(IF(E406="SELL",F406-G406,IF(E406="BUY",G406-F406)))*C406</f>
        <v>25000</v>
      </c>
      <c r="J406" s="24">
        <f t="shared" ref="J406" si="669">(IF(E406="SELL",IF(H406="",0,G406-H406),IF(E406="BUY",IF(H406="",0,H406-G406))))*C406</f>
        <v>15000</v>
      </c>
      <c r="K406" s="24">
        <f t="shared" ref="K406" si="670">SUM(I406,J406)</f>
        <v>40000</v>
      </c>
    </row>
    <row r="407" spans="1:11" ht="15.75">
      <c r="A407" s="11">
        <v>43139</v>
      </c>
      <c r="B407" s="12" t="s">
        <v>23</v>
      </c>
      <c r="C407" s="12">
        <v>300</v>
      </c>
      <c r="D407" s="12"/>
      <c r="E407" s="12" t="s">
        <v>16</v>
      </c>
      <c r="F407" s="13">
        <v>1231</v>
      </c>
      <c r="G407" s="13">
        <v>1215</v>
      </c>
      <c r="H407" s="13">
        <v>1200</v>
      </c>
      <c r="I407" s="24">
        <f t="shared" ref="I407:I408" si="671">(IF(E407="SELL",F407-G407,IF(E407="BUY",G407-F407)))*C407</f>
        <v>4800</v>
      </c>
      <c r="J407" s="24">
        <f t="shared" ref="J407:J408" si="672">(IF(E407="SELL",IF(H407="",0,G407-H407),IF(E407="BUY",IF(H407="",0,H407-G407))))*C407</f>
        <v>4500</v>
      </c>
      <c r="K407" s="24">
        <f t="shared" ref="K407:K408" si="673">SUM(I407,J407)</f>
        <v>9300</v>
      </c>
    </row>
    <row r="408" spans="1:11" ht="15.75">
      <c r="A408" s="11">
        <v>43139</v>
      </c>
      <c r="B408" s="12" t="s">
        <v>109</v>
      </c>
      <c r="C408" s="12">
        <v>12000</v>
      </c>
      <c r="D408" s="12"/>
      <c r="E408" s="12" t="s">
        <v>10</v>
      </c>
      <c r="F408" s="13">
        <v>764</v>
      </c>
      <c r="G408" s="13">
        <v>769</v>
      </c>
      <c r="H408" s="13">
        <v>774</v>
      </c>
      <c r="I408" s="24">
        <f t="shared" si="671"/>
        <v>60000</v>
      </c>
      <c r="J408" s="24">
        <f t="shared" si="672"/>
        <v>60000</v>
      </c>
      <c r="K408" s="24">
        <f t="shared" si="673"/>
        <v>120000</v>
      </c>
    </row>
    <row r="409" spans="1:11" ht="15.75">
      <c r="A409" s="11">
        <v>43139</v>
      </c>
      <c r="B409" s="12" t="s">
        <v>21</v>
      </c>
      <c r="C409" s="12">
        <v>600</v>
      </c>
      <c r="D409" s="12"/>
      <c r="E409" s="12" t="s">
        <v>10</v>
      </c>
      <c r="F409" s="13">
        <v>1265</v>
      </c>
      <c r="G409" s="13">
        <v>1275</v>
      </c>
      <c r="H409" s="13">
        <v>1285</v>
      </c>
      <c r="I409" s="24">
        <f t="shared" ref="I409" si="674">(IF(E409="SELL",F409-G409,IF(E409="BUY",G409-F409)))*C409</f>
        <v>6000</v>
      </c>
      <c r="J409" s="24">
        <f t="shared" ref="J409" si="675">(IF(E409="SELL",IF(H409="",0,G409-H409),IF(E409="BUY",IF(H409="",0,H409-G409))))*C409</f>
        <v>6000</v>
      </c>
      <c r="K409" s="24">
        <f t="shared" ref="K409" si="676">SUM(I409,J409)</f>
        <v>12000</v>
      </c>
    </row>
    <row r="410" spans="1:11" ht="15.75">
      <c r="A410" s="11">
        <v>43138</v>
      </c>
      <c r="B410" s="12" t="s">
        <v>23</v>
      </c>
      <c r="C410" s="12">
        <v>300</v>
      </c>
      <c r="D410" s="12"/>
      <c r="E410" s="12" t="s">
        <v>16</v>
      </c>
      <c r="F410" s="13">
        <v>1214</v>
      </c>
      <c r="G410" s="13">
        <v>1205.45</v>
      </c>
      <c r="H410" s="13"/>
      <c r="I410" s="24">
        <f t="shared" ref="I410" si="677">(IF(E410="SELL",F410-G410,IF(E410="BUY",G410-F410)))*C410</f>
        <v>2564.9999999999864</v>
      </c>
      <c r="J410" s="24">
        <f t="shared" ref="J410" si="678">(IF(E410="SELL",IF(H410="",0,G410-H410),IF(E410="BUY",IF(H410="",0,H410-G410))))*C410</f>
        <v>0</v>
      </c>
      <c r="K410" s="24">
        <f t="shared" ref="K410" si="679">SUM(I410,J410)</f>
        <v>2564.9999999999864</v>
      </c>
    </row>
    <row r="411" spans="1:11" ht="15.75">
      <c r="A411" s="11">
        <v>43138</v>
      </c>
      <c r="B411" s="12" t="s">
        <v>93</v>
      </c>
      <c r="C411" s="12">
        <v>1800</v>
      </c>
      <c r="D411" s="12"/>
      <c r="E411" s="12" t="s">
        <v>10</v>
      </c>
      <c r="F411" s="13">
        <v>466</v>
      </c>
      <c r="G411" s="13">
        <v>470</v>
      </c>
      <c r="H411" s="13"/>
      <c r="I411" s="24">
        <f t="shared" ref="I411" si="680">(IF(E411="SELL",F411-G411,IF(E411="BUY",G411-F411)))*C411</f>
        <v>7200</v>
      </c>
      <c r="J411" s="24">
        <f t="shared" ref="J411" si="681">(IF(E411="SELL",IF(H411="",0,G411-H411),IF(E411="BUY",IF(H411="",0,H411-G411))))*C411</f>
        <v>0</v>
      </c>
      <c r="K411" s="24">
        <f t="shared" ref="K411" si="682">SUM(I411,J411)</f>
        <v>7200</v>
      </c>
    </row>
    <row r="412" spans="1:11" ht="15.75">
      <c r="A412" s="11">
        <v>43138</v>
      </c>
      <c r="B412" s="12" t="s">
        <v>18</v>
      </c>
      <c r="C412" s="12">
        <v>1500</v>
      </c>
      <c r="D412" s="12"/>
      <c r="E412" s="12" t="s">
        <v>16</v>
      </c>
      <c r="F412" s="13">
        <v>394</v>
      </c>
      <c r="G412" s="13">
        <v>388.2</v>
      </c>
      <c r="H412" s="13"/>
      <c r="I412" s="24">
        <f t="shared" ref="I412" si="683">(IF(E412="SELL",F412-G412,IF(E412="BUY",G412-F412)))*C412</f>
        <v>8700.0000000000164</v>
      </c>
      <c r="J412" s="24">
        <f t="shared" ref="J412" si="684">(IF(E412="SELL",IF(H412="",0,G412-H412),IF(E412="BUY",IF(H412="",0,H412-G412))))*C412</f>
        <v>0</v>
      </c>
      <c r="K412" s="24">
        <f t="shared" ref="K412" si="685">SUM(I412,J412)</f>
        <v>8700.0000000000164</v>
      </c>
    </row>
    <row r="413" spans="1:11" ht="15.75">
      <c r="A413" s="11">
        <v>43137</v>
      </c>
      <c r="B413" s="12" t="s">
        <v>56</v>
      </c>
      <c r="C413" s="12">
        <v>1250</v>
      </c>
      <c r="D413" s="12"/>
      <c r="E413" s="12" t="s">
        <v>10</v>
      </c>
      <c r="F413" s="13">
        <v>449.7</v>
      </c>
      <c r="G413" s="13">
        <v>453.7</v>
      </c>
      <c r="H413" s="13">
        <v>457.7</v>
      </c>
      <c r="I413" s="24">
        <f t="shared" ref="I413" si="686">(IF(E413="SELL",F413-G413,IF(E413="BUY",G413-F413)))*C413</f>
        <v>5000</v>
      </c>
      <c r="J413" s="24">
        <f t="shared" ref="J413" si="687">(IF(E413="SELL",IF(H413="",0,G413-H413),IF(E413="BUY",IF(H413="",0,H413-G413))))*C413</f>
        <v>5000</v>
      </c>
      <c r="K413" s="24">
        <f t="shared" ref="K413" si="688">SUM(I413,J413)</f>
        <v>10000</v>
      </c>
    </row>
    <row r="414" spans="1:11" ht="15.75">
      <c r="A414" s="11">
        <v>43137</v>
      </c>
      <c r="B414" s="12" t="s">
        <v>92</v>
      </c>
      <c r="C414" s="12">
        <v>2000</v>
      </c>
      <c r="D414" s="12"/>
      <c r="E414" s="12" t="s">
        <v>16</v>
      </c>
      <c r="F414" s="13">
        <v>453</v>
      </c>
      <c r="G414" s="13">
        <v>458</v>
      </c>
      <c r="H414" s="13"/>
      <c r="I414" s="24">
        <f t="shared" ref="I414:I415" si="689">(IF(E414="SELL",F414-G414,IF(E414="BUY",G414-F414)))*C414</f>
        <v>-10000</v>
      </c>
      <c r="J414" s="24">
        <f t="shared" ref="J414:J415" si="690">(IF(E414="SELL",IF(H414="",0,G414-H414),IF(E414="BUY",IF(H414="",0,H414-G414))))*C414</f>
        <v>0</v>
      </c>
      <c r="K414" s="24">
        <f t="shared" ref="K414:K415" si="691">SUM(I414,J414)</f>
        <v>-10000</v>
      </c>
    </row>
    <row r="415" spans="1:11" ht="15.75">
      <c r="A415" s="11">
        <v>43137</v>
      </c>
      <c r="B415" s="12" t="s">
        <v>108</v>
      </c>
      <c r="C415" s="12">
        <v>1500</v>
      </c>
      <c r="D415" s="12"/>
      <c r="E415" s="12" t="s">
        <v>16</v>
      </c>
      <c r="F415" s="13">
        <v>389.9</v>
      </c>
      <c r="G415" s="13">
        <v>375</v>
      </c>
      <c r="H415" s="13"/>
      <c r="I415" s="24">
        <f t="shared" si="689"/>
        <v>22349.999999999967</v>
      </c>
      <c r="J415" s="24">
        <f t="shared" si="690"/>
        <v>0</v>
      </c>
      <c r="K415" s="24">
        <f t="shared" si="691"/>
        <v>22349.999999999967</v>
      </c>
    </row>
    <row r="416" spans="1:11" ht="15.75">
      <c r="A416" s="11">
        <v>43136</v>
      </c>
      <c r="B416" s="12" t="s">
        <v>91</v>
      </c>
      <c r="C416" s="12">
        <v>1700</v>
      </c>
      <c r="D416" s="12"/>
      <c r="E416" s="12" t="s">
        <v>16</v>
      </c>
      <c r="F416" s="13">
        <v>436</v>
      </c>
      <c r="G416" s="13">
        <v>431</v>
      </c>
      <c r="H416" s="13"/>
      <c r="I416" s="24">
        <f t="shared" ref="I416:I417" si="692">(IF(E416="SELL",F416-G416,IF(E416="BUY",G416-F416)))*C416</f>
        <v>8500</v>
      </c>
      <c r="J416" s="24">
        <f t="shared" ref="J416:J417" si="693">(IF(E416="SELL",IF(H416="",0,G416-H416),IF(E416="BUY",IF(H416="",0,H416-G416))))*C416</f>
        <v>0</v>
      </c>
      <c r="K416" s="24">
        <f t="shared" ref="K416:K417" si="694">SUM(I416,J416)</f>
        <v>8500</v>
      </c>
    </row>
    <row r="417" spans="1:11" ht="15.75">
      <c r="A417" s="11">
        <v>43133</v>
      </c>
      <c r="B417" s="12" t="s">
        <v>107</v>
      </c>
      <c r="C417" s="12">
        <v>350</v>
      </c>
      <c r="D417" s="12"/>
      <c r="E417" s="12" t="s">
        <v>16</v>
      </c>
      <c r="F417" s="13">
        <v>1675</v>
      </c>
      <c r="G417" s="13">
        <v>1655</v>
      </c>
      <c r="H417" s="13">
        <v>1635</v>
      </c>
      <c r="I417" s="24">
        <f t="shared" si="692"/>
        <v>7000</v>
      </c>
      <c r="J417" s="24">
        <f t="shared" si="693"/>
        <v>7000</v>
      </c>
      <c r="K417" s="24">
        <f t="shared" si="694"/>
        <v>14000</v>
      </c>
    </row>
    <row r="418" spans="1:11" ht="15.75">
      <c r="A418" s="11">
        <v>43133</v>
      </c>
      <c r="B418" s="12" t="s">
        <v>90</v>
      </c>
      <c r="C418" s="12">
        <v>250</v>
      </c>
      <c r="D418" s="12"/>
      <c r="E418" s="12" t="s">
        <v>16</v>
      </c>
      <c r="F418" s="13">
        <v>3216</v>
      </c>
      <c r="G418" s="13">
        <v>3196</v>
      </c>
      <c r="H418" s="13">
        <v>3176</v>
      </c>
      <c r="I418" s="24">
        <f t="shared" ref="I418" si="695">(IF(E418="SELL",F418-G418,IF(E418="BUY",G418-F418)))*C418</f>
        <v>5000</v>
      </c>
      <c r="J418" s="24">
        <f t="shared" ref="J418" si="696">(IF(E418="SELL",IF(H418="",0,G418-H418),IF(E418="BUY",IF(H418="",0,H418-G418))))*C418</f>
        <v>5000</v>
      </c>
      <c r="K418" s="24">
        <f t="shared" ref="K418" si="697">SUM(I418,J418)</f>
        <v>10000</v>
      </c>
    </row>
    <row r="419" spans="1:11" ht="15.75">
      <c r="A419" s="11">
        <v>43133</v>
      </c>
      <c r="B419" s="12" t="s">
        <v>89</v>
      </c>
      <c r="C419" s="12">
        <v>350</v>
      </c>
      <c r="D419" s="12"/>
      <c r="E419" s="12" t="s">
        <v>16</v>
      </c>
      <c r="F419" s="13">
        <v>1695</v>
      </c>
      <c r="G419" s="13">
        <v>1680</v>
      </c>
      <c r="H419" s="13">
        <v>1665</v>
      </c>
      <c r="I419" s="24">
        <f t="shared" ref="I419" si="698">(IF(E419="SELL",F419-G419,IF(E419="BUY",G419-F419)))*C419</f>
        <v>5250</v>
      </c>
      <c r="J419" s="24">
        <f t="shared" ref="J419" si="699">(IF(E419="SELL",IF(H419="",0,G419-H419),IF(E419="BUY",IF(H419="",0,H419-G419))))*C419</f>
        <v>5250</v>
      </c>
      <c r="K419" s="24">
        <f t="shared" ref="K419" si="700">SUM(I419,J419)</f>
        <v>10500</v>
      </c>
    </row>
    <row r="420" spans="1:11" ht="15.75">
      <c r="A420" s="11">
        <v>43133</v>
      </c>
      <c r="B420" s="12" t="s">
        <v>23</v>
      </c>
      <c r="C420" s="12">
        <v>300</v>
      </c>
      <c r="D420" s="12"/>
      <c r="E420" s="12" t="s">
        <v>16</v>
      </c>
      <c r="F420" s="13">
        <v>1420</v>
      </c>
      <c r="G420" s="13">
        <v>1400</v>
      </c>
      <c r="H420" s="13">
        <v>1380</v>
      </c>
      <c r="I420" s="24">
        <f t="shared" ref="I420" si="701">(IF(E420="SELL",F420-G420,IF(E420="BUY",G420-F420)))*C420</f>
        <v>6000</v>
      </c>
      <c r="J420" s="24">
        <f t="shared" ref="J420" si="702">(IF(E420="SELL",IF(H420="",0,G420-H420),IF(E420="BUY",IF(H420="",0,H420-G420))))*C420</f>
        <v>6000</v>
      </c>
      <c r="K420" s="24">
        <f t="shared" ref="K420" si="703">SUM(I420,J420)</f>
        <v>12000</v>
      </c>
    </row>
    <row r="421" spans="1:11" ht="15.75">
      <c r="A421" s="11">
        <v>43133</v>
      </c>
      <c r="B421" s="12" t="s">
        <v>67</v>
      </c>
      <c r="C421" s="12">
        <v>1500</v>
      </c>
      <c r="D421" s="12"/>
      <c r="E421" s="12" t="s">
        <v>16</v>
      </c>
      <c r="F421" s="13">
        <v>245</v>
      </c>
      <c r="G421" s="13">
        <v>235</v>
      </c>
      <c r="H421" s="13">
        <v>225</v>
      </c>
      <c r="I421" s="24">
        <f t="shared" ref="I421" si="704">(IF(E421="SELL",F421-G421,IF(E421="BUY",G421-F421)))*C421</f>
        <v>15000</v>
      </c>
      <c r="J421" s="24">
        <f t="shared" ref="J421" si="705">(IF(E421="SELL",IF(H421="",0,G421-H421),IF(E421="BUY",IF(H421="",0,H421-G421))))*C421</f>
        <v>15000</v>
      </c>
      <c r="K421" s="24">
        <f t="shared" ref="K421" si="706">SUM(I421,J421)</f>
        <v>30000</v>
      </c>
    </row>
    <row r="422" spans="1:11" ht="15.75">
      <c r="A422" s="11">
        <v>43133</v>
      </c>
      <c r="B422" s="12" t="s">
        <v>88</v>
      </c>
      <c r="C422" s="12">
        <v>600</v>
      </c>
      <c r="D422" s="12"/>
      <c r="E422" s="12" t="s">
        <v>16</v>
      </c>
      <c r="F422" s="13">
        <v>834</v>
      </c>
      <c r="G422" s="13">
        <v>826</v>
      </c>
      <c r="H422" s="13">
        <v>818</v>
      </c>
      <c r="I422" s="24">
        <f t="shared" ref="I422:I423" si="707">(IF(E422="SELL",F422-G422,IF(E422="BUY",G422-F422)))*C422</f>
        <v>4800</v>
      </c>
      <c r="J422" s="24">
        <f t="shared" ref="J422:J423" si="708">(IF(E422="SELL",IF(H422="",0,G422-H422),IF(E422="BUY",IF(H422="",0,H422-G422))))*C422</f>
        <v>4800</v>
      </c>
      <c r="K422" s="24">
        <f t="shared" ref="K422:K423" si="709">SUM(I422,J422)</f>
        <v>9600</v>
      </c>
    </row>
    <row r="423" spans="1:11" ht="15.75">
      <c r="A423" s="11">
        <v>43132</v>
      </c>
      <c r="B423" s="12" t="s">
        <v>106</v>
      </c>
      <c r="C423" s="12">
        <v>4950</v>
      </c>
      <c r="D423" s="12"/>
      <c r="E423" s="12" t="s">
        <v>16</v>
      </c>
      <c r="F423" s="13">
        <v>161.4</v>
      </c>
      <c r="G423" s="13">
        <v>158.19999999999999</v>
      </c>
      <c r="H423" s="13"/>
      <c r="I423" s="24">
        <f t="shared" si="707"/>
        <v>15840.000000000084</v>
      </c>
      <c r="J423" s="24">
        <f t="shared" si="708"/>
        <v>0</v>
      </c>
      <c r="K423" s="24">
        <f t="shared" si="709"/>
        <v>15840.000000000084</v>
      </c>
    </row>
    <row r="424" spans="1:11" ht="15.75">
      <c r="A424" s="11">
        <v>43132</v>
      </c>
      <c r="B424" s="12" t="s">
        <v>87</v>
      </c>
      <c r="C424" s="12">
        <v>1500</v>
      </c>
      <c r="D424" s="12"/>
      <c r="E424" s="12" t="s">
        <v>16</v>
      </c>
      <c r="F424" s="13">
        <v>822</v>
      </c>
      <c r="G424" s="13">
        <v>818</v>
      </c>
      <c r="H424" s="13">
        <v>814</v>
      </c>
      <c r="I424" s="24">
        <f t="shared" ref="I424" si="710">(IF(E424="SELL",F424-G424,IF(E424="BUY",G424-F424)))*C424</f>
        <v>6000</v>
      </c>
      <c r="J424" s="24">
        <f t="shared" ref="J424" si="711">(IF(E424="SELL",IF(H424="",0,G424-H424),IF(E424="BUY",IF(H424="",0,H424-G424))))*C424</f>
        <v>6000</v>
      </c>
      <c r="K424" s="24">
        <f t="shared" ref="K424" si="712">SUM(I424,J424)</f>
        <v>12000</v>
      </c>
    </row>
    <row r="425" spans="1:11" ht="15.75">
      <c r="A425" s="11">
        <v>43132</v>
      </c>
      <c r="B425" s="12" t="s">
        <v>86</v>
      </c>
      <c r="C425" s="12">
        <v>600</v>
      </c>
      <c r="D425" s="12"/>
      <c r="E425" s="12" t="s">
        <v>16</v>
      </c>
      <c r="F425" s="13">
        <v>1396</v>
      </c>
      <c r="G425" s="13">
        <v>1386</v>
      </c>
      <c r="H425" s="13"/>
      <c r="I425" s="24">
        <f t="shared" ref="I425" si="713">(IF(E425="SELL",F425-G425,IF(E425="BUY",G425-F425)))*C425</f>
        <v>6000</v>
      </c>
      <c r="J425" s="24">
        <f t="shared" ref="J425" si="714">(IF(E425="SELL",IF(H425="",0,G425-H425),IF(E425="BUY",IF(H425="",0,H425-G425))))*C425</f>
        <v>0</v>
      </c>
      <c r="K425" s="24">
        <f t="shared" ref="K425" si="715">SUM(I425,J425)</f>
        <v>6000</v>
      </c>
    </row>
    <row r="426" spans="1:11" ht="15.75">
      <c r="A426" s="11">
        <v>43132</v>
      </c>
      <c r="B426" s="12" t="s">
        <v>85</v>
      </c>
      <c r="C426" s="12">
        <v>500</v>
      </c>
      <c r="D426" s="12"/>
      <c r="E426" s="12" t="s">
        <v>10</v>
      </c>
      <c r="F426" s="13">
        <v>1195</v>
      </c>
      <c r="G426" s="13">
        <v>1205</v>
      </c>
      <c r="H426" s="13"/>
      <c r="I426" s="24">
        <f t="shared" ref="I426" si="716">(IF(E426="SELL",F426-G426,IF(E426="BUY",G426-F426)))*C426</f>
        <v>5000</v>
      </c>
      <c r="J426" s="24">
        <f t="shared" ref="J426" si="717">(IF(E426="SELL",IF(H426="",0,G426-H426),IF(E426="BUY",IF(H426="",0,H426-G426))))*C426</f>
        <v>0</v>
      </c>
      <c r="K426" s="24">
        <f t="shared" ref="K426" si="718">SUM(I426,J426)</f>
        <v>5000</v>
      </c>
    </row>
    <row r="427" spans="1:11" ht="15.75">
      <c r="A427" s="11">
        <v>43132</v>
      </c>
      <c r="B427" s="12" t="s">
        <v>84</v>
      </c>
      <c r="C427" s="12">
        <v>7000</v>
      </c>
      <c r="D427" s="12"/>
      <c r="E427" s="12" t="s">
        <v>10</v>
      </c>
      <c r="F427" s="13">
        <v>125.7</v>
      </c>
      <c r="G427" s="13">
        <v>126.7</v>
      </c>
      <c r="H427" s="13"/>
      <c r="I427" s="24">
        <f t="shared" ref="I427" si="719">(IF(E427="SELL",F427-G427,IF(E427="BUY",G427-F427)))*C427</f>
        <v>7000</v>
      </c>
      <c r="J427" s="24">
        <f t="shared" ref="J427" si="720">(IF(E427="SELL",IF(H427="",0,G427-H427),IF(E427="BUY",IF(H427="",0,H427-G427))))*C427</f>
        <v>0</v>
      </c>
      <c r="K427" s="24">
        <f t="shared" ref="K427" si="721">SUM(I427,J427)</f>
        <v>7000</v>
      </c>
    </row>
    <row r="428" spans="1:11" ht="15.75">
      <c r="A428" s="11">
        <v>43132</v>
      </c>
      <c r="B428" s="12" t="s">
        <v>48</v>
      </c>
      <c r="C428" s="12">
        <v>1100</v>
      </c>
      <c r="D428" s="12"/>
      <c r="E428" s="12" t="s">
        <v>10</v>
      </c>
      <c r="F428" s="13">
        <v>862</v>
      </c>
      <c r="G428" s="13">
        <v>868</v>
      </c>
      <c r="H428" s="13">
        <v>874</v>
      </c>
      <c r="I428" s="24">
        <f t="shared" ref="I428" si="722">(IF(E428="SELL",F428-G428,IF(E428="BUY",G428-F428)))*C428</f>
        <v>6600</v>
      </c>
      <c r="J428" s="24">
        <f t="shared" ref="J428" si="723">(IF(E428="SELL",IF(H428="",0,G428-H428),IF(E428="BUY",IF(H428="",0,H428-G428))))*C428</f>
        <v>6600</v>
      </c>
      <c r="K428" s="24">
        <f t="shared" ref="K428" si="724">SUM(I428,J428)</f>
        <v>13200</v>
      </c>
    </row>
    <row r="429" spans="1:11" ht="15.75">
      <c r="A429" s="11">
        <v>43132</v>
      </c>
      <c r="B429" s="12" t="s">
        <v>48</v>
      </c>
      <c r="C429" s="12">
        <v>1100</v>
      </c>
      <c r="D429" s="12"/>
      <c r="E429" s="12" t="s">
        <v>10</v>
      </c>
      <c r="F429" s="13">
        <v>850</v>
      </c>
      <c r="G429" s="13">
        <v>856</v>
      </c>
      <c r="H429" s="13">
        <v>862</v>
      </c>
      <c r="I429" s="24">
        <f t="shared" ref="I429" si="725">(IF(E429="SELL",F429-G429,IF(E429="BUY",G429-F429)))*C429</f>
        <v>6600</v>
      </c>
      <c r="J429" s="24">
        <f t="shared" ref="J429" si="726">(IF(E429="SELL",IF(H429="",0,G429-H429),IF(E429="BUY",IF(H429="",0,H429-G429))))*C429</f>
        <v>6600</v>
      </c>
      <c r="K429" s="24">
        <f t="shared" ref="K429" si="727">SUM(I429,J429)</f>
        <v>13200</v>
      </c>
    </row>
    <row r="430" spans="1:11" ht="15.75">
      <c r="A430" s="11">
        <v>43131</v>
      </c>
      <c r="B430" s="12" t="s">
        <v>64</v>
      </c>
      <c r="C430" s="12">
        <v>4500</v>
      </c>
      <c r="D430" s="12"/>
      <c r="E430" s="12" t="s">
        <v>10</v>
      </c>
      <c r="F430" s="13">
        <v>274</v>
      </c>
      <c r="G430" s="13">
        <v>272</v>
      </c>
      <c r="H430" s="13">
        <v>270</v>
      </c>
      <c r="I430" s="24">
        <f t="shared" ref="I430" si="728">(IF(E430="SELL",F430-G430,IF(E430="BUY",G430-F430)))*C430</f>
        <v>-9000</v>
      </c>
      <c r="J430" s="24">
        <f t="shared" ref="J430" si="729">(IF(E430="SELL",IF(H430="",0,G430-H430),IF(E430="BUY",IF(H430="",0,H430-G430))))*C430</f>
        <v>-9000</v>
      </c>
      <c r="K430" s="24">
        <f t="shared" ref="K430" si="730">SUM(I430,J430)</f>
        <v>-18000</v>
      </c>
    </row>
    <row r="431" spans="1:11" ht="15.75">
      <c r="A431" s="11">
        <v>43130</v>
      </c>
      <c r="B431" s="12" t="s">
        <v>84</v>
      </c>
      <c r="C431" s="12">
        <v>7000</v>
      </c>
      <c r="D431" s="12"/>
      <c r="E431" s="12" t="s">
        <v>10</v>
      </c>
      <c r="F431" s="13">
        <v>125.7</v>
      </c>
      <c r="G431" s="13">
        <v>126.7</v>
      </c>
      <c r="H431" s="13"/>
      <c r="I431" s="24">
        <f t="shared" ref="I431" si="731">(IF(E431="SELL",F431-G431,IF(E431="BUY",G431-F431)))*C431</f>
        <v>7000</v>
      </c>
      <c r="J431" s="24">
        <f t="shared" ref="J431" si="732">(IF(E431="SELL",IF(H431="",0,G431-H431),IF(E431="BUY",IF(H431="",0,H431-G431))))*C431</f>
        <v>0</v>
      </c>
      <c r="K431" s="24">
        <f t="shared" ref="K431" si="733">SUM(I431,J431)</f>
        <v>7000</v>
      </c>
    </row>
    <row r="432" spans="1:11" ht="15.75">
      <c r="A432" s="11">
        <v>43130</v>
      </c>
      <c r="B432" s="12" t="s">
        <v>38</v>
      </c>
      <c r="C432" s="12">
        <v>750</v>
      </c>
      <c r="D432" s="12"/>
      <c r="E432" s="12" t="s">
        <v>16</v>
      </c>
      <c r="F432" s="13">
        <v>510</v>
      </c>
      <c r="G432" s="13">
        <v>498</v>
      </c>
      <c r="H432" s="13"/>
      <c r="I432" s="24">
        <f t="shared" ref="I432" si="734">(IF(E432="SELL",F432-G432,IF(E432="BUY",G432-F432)))*C432</f>
        <v>9000</v>
      </c>
      <c r="J432" s="24">
        <f t="shared" ref="J432" si="735">(IF(E432="SELL",IF(H432="",0,G432-H432),IF(E432="BUY",IF(H432="",0,H432-G432))))*C432</f>
        <v>0</v>
      </c>
      <c r="K432" s="24">
        <f t="shared" ref="K432" si="736">SUM(I432,J432)</f>
        <v>9000</v>
      </c>
    </row>
    <row r="433" spans="1:11" ht="15.75">
      <c r="A433" s="11">
        <v>43129</v>
      </c>
      <c r="B433" s="12" t="s">
        <v>71</v>
      </c>
      <c r="C433" s="12">
        <v>500</v>
      </c>
      <c r="D433" s="12"/>
      <c r="E433" s="12" t="s">
        <v>10</v>
      </c>
      <c r="F433" s="13"/>
      <c r="G433" s="13">
        <v>1952</v>
      </c>
      <c r="H433" s="13"/>
      <c r="I433" s="24">
        <f t="shared" ref="I433" si="737">(IF(E433="SELL",F433-G433,IF(E433="BUY",G433-F433)))*C433</f>
        <v>976000</v>
      </c>
      <c r="J433" s="24">
        <f t="shared" ref="J433" si="738">(IF(E433="SELL",IF(H433="",0,G433-H433),IF(E433="BUY",IF(H433="",0,H433-G433))))*C433</f>
        <v>0</v>
      </c>
      <c r="K433" s="24">
        <f t="shared" ref="K433" si="739">SUM(I433,J433)</f>
        <v>976000</v>
      </c>
    </row>
    <row r="434" spans="1:11" ht="15.75">
      <c r="A434" s="11">
        <v>43129</v>
      </c>
      <c r="B434" s="12" t="s">
        <v>82</v>
      </c>
      <c r="C434" s="12">
        <v>75</v>
      </c>
      <c r="D434" s="12"/>
      <c r="E434" s="12" t="s">
        <v>10</v>
      </c>
      <c r="F434" s="13">
        <v>9621</v>
      </c>
      <c r="G434" s="13">
        <v>9661</v>
      </c>
      <c r="H434" s="13">
        <v>9701</v>
      </c>
      <c r="I434" s="24">
        <f t="shared" ref="I434" si="740">(IF(E434="SELL",F434-G434,IF(E434="BUY",G434-F434)))*C434</f>
        <v>3000</v>
      </c>
      <c r="J434" s="24">
        <f t="shared" ref="J434" si="741">(IF(E434="SELL",IF(H434="",0,G434-H434),IF(E434="BUY",IF(H434="",0,H434-G434))))*C434</f>
        <v>3000</v>
      </c>
      <c r="K434" s="24">
        <f t="shared" ref="K434" si="742">SUM(I434,J434)</f>
        <v>6000</v>
      </c>
    </row>
    <row r="435" spans="1:11" ht="15.75">
      <c r="A435" s="11">
        <v>43129</v>
      </c>
      <c r="B435" s="12" t="s">
        <v>83</v>
      </c>
      <c r="C435" s="12">
        <v>800</v>
      </c>
      <c r="D435" s="12"/>
      <c r="E435" s="12" t="s">
        <v>10</v>
      </c>
      <c r="F435" s="13">
        <v>1108</v>
      </c>
      <c r="G435" s="13">
        <v>1119</v>
      </c>
      <c r="H435" s="13"/>
      <c r="I435" s="24">
        <f t="shared" ref="I435" si="743">(IF(E435="SELL",F435-G435,IF(E435="BUY",G435-F435)))*C435</f>
        <v>8800</v>
      </c>
      <c r="J435" s="24">
        <f t="shared" ref="J435" si="744">(IF(E435="SELL",IF(H435="",0,G435-H435),IF(E435="BUY",IF(H435="",0,H435-G435))))*C435</f>
        <v>0</v>
      </c>
      <c r="K435" s="24">
        <f t="shared" ref="K435" si="745">SUM(I435,J435)</f>
        <v>8800</v>
      </c>
    </row>
    <row r="436" spans="1:11" ht="15.75">
      <c r="A436" s="11">
        <v>43125</v>
      </c>
      <c r="B436" s="12" t="s">
        <v>67</v>
      </c>
      <c r="C436" s="12">
        <v>1500</v>
      </c>
      <c r="D436" s="12"/>
      <c r="E436" s="12" t="s">
        <v>10</v>
      </c>
      <c r="F436" s="13">
        <v>561</v>
      </c>
      <c r="G436" s="13">
        <v>555</v>
      </c>
      <c r="H436" s="13"/>
      <c r="I436" s="24">
        <f t="shared" ref="I436" si="746">(IF(E436="SELL",F436-G436,IF(E436="BUY",G436-F436)))*C436</f>
        <v>-9000</v>
      </c>
      <c r="J436" s="24">
        <f t="shared" ref="J436" si="747">(IF(E436="SELL",IF(H436="",0,G436-H436),IF(E436="BUY",IF(H436="",0,H436-G436))))*C436</f>
        <v>0</v>
      </c>
      <c r="K436" s="24">
        <f t="shared" ref="K436" si="748">SUM(I436,J436)</f>
        <v>-9000</v>
      </c>
    </row>
    <row r="437" spans="1:11" ht="15.75">
      <c r="A437" s="11">
        <v>43125</v>
      </c>
      <c r="B437" s="12" t="s">
        <v>81</v>
      </c>
      <c r="C437" s="12">
        <v>6000</v>
      </c>
      <c r="D437" s="12"/>
      <c r="E437" s="12" t="s">
        <v>10</v>
      </c>
      <c r="F437" s="13">
        <v>126</v>
      </c>
      <c r="G437" s="13">
        <v>124</v>
      </c>
      <c r="H437" s="13"/>
      <c r="I437" s="24">
        <f t="shared" ref="I437" si="749">(IF(E437="SELL",F437-G437,IF(E437="BUY",G437-F437)))*C437</f>
        <v>-12000</v>
      </c>
      <c r="J437" s="24">
        <f t="shared" ref="J437" si="750">(IF(E437="SELL",IF(H437="",0,G437-H437),IF(E437="BUY",IF(H437="",0,H437-G437))))*C437</f>
        <v>0</v>
      </c>
      <c r="K437" s="24">
        <f t="shared" ref="K437" si="751">SUM(I437,J437)</f>
        <v>-12000</v>
      </c>
    </row>
    <row r="438" spans="1:11" ht="15.75">
      <c r="A438" s="11">
        <v>43125</v>
      </c>
      <c r="B438" s="12" t="s">
        <v>79</v>
      </c>
      <c r="C438" s="12">
        <v>1500</v>
      </c>
      <c r="D438" s="12"/>
      <c r="E438" s="12" t="s">
        <v>10</v>
      </c>
      <c r="F438" s="13">
        <v>884</v>
      </c>
      <c r="G438" s="13">
        <v>892</v>
      </c>
      <c r="H438" s="13">
        <v>900</v>
      </c>
      <c r="I438" s="24">
        <f t="shared" ref="I438" si="752">(IF(E438="SELL",F438-G438,IF(E438="BUY",G438-F438)))*C438</f>
        <v>12000</v>
      </c>
      <c r="J438" s="24">
        <f t="shared" ref="J438" si="753">(IF(E438="SELL",IF(H438="",0,G438-H438),IF(E438="BUY",IF(H438="",0,H438-G438))))*C438</f>
        <v>12000</v>
      </c>
      <c r="K438" s="24">
        <f t="shared" ref="K438" si="754">SUM(I438,J438)</f>
        <v>24000</v>
      </c>
    </row>
    <row r="439" spans="1:11" ht="15.75">
      <c r="A439" s="11">
        <v>43124</v>
      </c>
      <c r="B439" s="12" t="s">
        <v>30</v>
      </c>
      <c r="C439" s="12">
        <v>3750</v>
      </c>
      <c r="D439" s="12"/>
      <c r="E439" s="12" t="s">
        <v>10</v>
      </c>
      <c r="F439" s="13">
        <v>211.85</v>
      </c>
      <c r="G439" s="13">
        <v>207.85</v>
      </c>
      <c r="H439" s="13"/>
      <c r="I439" s="24">
        <f t="shared" ref="I439" si="755">(IF(E439="SELL",F439-G439,IF(E439="BUY",G439-F439)))*C439</f>
        <v>-15000</v>
      </c>
      <c r="J439" s="24">
        <f t="shared" ref="J439" si="756">(IF(E439="SELL",IF(H439="",0,G439-H439),IF(E439="BUY",IF(H439="",0,H439-G439))))*C439</f>
        <v>0</v>
      </c>
      <c r="K439" s="24">
        <f t="shared" ref="K439" si="757">SUM(I439,J439)</f>
        <v>-15000</v>
      </c>
    </row>
    <row r="440" spans="1:11" ht="15.75">
      <c r="A440" s="11">
        <v>43124</v>
      </c>
      <c r="B440" s="12" t="s">
        <v>81</v>
      </c>
      <c r="C440" s="12">
        <v>6000</v>
      </c>
      <c r="D440" s="12"/>
      <c r="E440" s="12" t="s">
        <v>10</v>
      </c>
      <c r="F440" s="13">
        <v>128</v>
      </c>
      <c r="G440" s="13">
        <v>130</v>
      </c>
      <c r="H440" s="13"/>
      <c r="I440" s="24">
        <f t="shared" ref="I440" si="758">(IF(E440="SELL",F440-G440,IF(E440="BUY",G440-F440)))*C440</f>
        <v>12000</v>
      </c>
      <c r="J440" s="24">
        <f t="shared" ref="J440" si="759">(IF(E440="SELL",IF(H440="",0,G440-H440),IF(E440="BUY",IF(H440="",0,H440-G440))))*C440</f>
        <v>0</v>
      </c>
      <c r="K440" s="24">
        <f t="shared" ref="K440" si="760">SUM(I440,J440)</f>
        <v>12000</v>
      </c>
    </row>
    <row r="441" spans="1:11" ht="15.75">
      <c r="A441" s="11">
        <v>43124</v>
      </c>
      <c r="B441" s="12" t="s">
        <v>80</v>
      </c>
      <c r="C441" s="12">
        <v>900</v>
      </c>
      <c r="D441" s="12"/>
      <c r="E441" s="12" t="s">
        <v>10</v>
      </c>
      <c r="F441" s="13">
        <v>636</v>
      </c>
      <c r="G441" s="13">
        <v>646</v>
      </c>
      <c r="H441" s="13"/>
      <c r="I441" s="24">
        <f t="shared" ref="I441" si="761">(IF(E441="SELL",F441-G441,IF(E441="BUY",G441-F441)))*C441</f>
        <v>9000</v>
      </c>
      <c r="J441" s="24">
        <f t="shared" ref="J441" si="762">(IF(E441="SELL",IF(H441="",0,G441-H441),IF(E441="BUY",IF(H441="",0,H441-G441))))*C441</f>
        <v>0</v>
      </c>
      <c r="K441" s="24">
        <f t="shared" ref="K441" si="763">SUM(I441,J441)</f>
        <v>9000</v>
      </c>
    </row>
    <row r="442" spans="1:11" ht="15.75">
      <c r="A442" s="11">
        <v>43124</v>
      </c>
      <c r="B442" s="12" t="s">
        <v>79</v>
      </c>
      <c r="C442" s="12">
        <v>1500</v>
      </c>
      <c r="D442" s="12"/>
      <c r="E442" s="12" t="s">
        <v>10</v>
      </c>
      <c r="F442" s="13">
        <v>835</v>
      </c>
      <c r="G442" s="13">
        <v>840</v>
      </c>
      <c r="H442" s="13">
        <v>845</v>
      </c>
      <c r="I442" s="24">
        <f t="shared" ref="I442" si="764">(IF(E442="SELL",F442-G442,IF(E442="BUY",G442-F442)))*C442</f>
        <v>7500</v>
      </c>
      <c r="J442" s="24">
        <f t="shared" ref="J442" si="765">(IF(E442="SELL",IF(H442="",0,G442-H442),IF(E442="BUY",IF(H442="",0,H442-G442))))*C442</f>
        <v>7500</v>
      </c>
      <c r="K442" s="24">
        <f t="shared" ref="K442" si="766">SUM(I442,J442)</f>
        <v>15000</v>
      </c>
    </row>
    <row r="443" spans="1:11" ht="15.75">
      <c r="A443" s="11">
        <v>43124</v>
      </c>
      <c r="B443" s="12" t="s">
        <v>78</v>
      </c>
      <c r="C443" s="12">
        <v>1575</v>
      </c>
      <c r="D443" s="12"/>
      <c r="E443" s="12" t="s">
        <v>10</v>
      </c>
      <c r="F443" s="13">
        <v>394</v>
      </c>
      <c r="G443" s="13">
        <v>391</v>
      </c>
      <c r="H443" s="13">
        <v>388</v>
      </c>
      <c r="I443" s="24">
        <f t="shared" ref="I443" si="767">(IF(E443="SELL",F443-G443,IF(E443="BUY",G443-F443)))*C443</f>
        <v>-4725</v>
      </c>
      <c r="J443" s="24">
        <f t="shared" ref="J443" si="768">(IF(E443="SELL",IF(H443="",0,G443-H443),IF(E443="BUY",IF(H443="",0,H443-G443))))*C443</f>
        <v>-4725</v>
      </c>
      <c r="K443" s="24">
        <f t="shared" ref="K443" si="769">SUM(I443,J443)</f>
        <v>-9450</v>
      </c>
    </row>
    <row r="444" spans="1:11" ht="15.75">
      <c r="A444" s="11">
        <v>43123</v>
      </c>
      <c r="B444" s="12" t="s">
        <v>77</v>
      </c>
      <c r="C444" s="12">
        <v>300</v>
      </c>
      <c r="D444" s="12"/>
      <c r="E444" s="12" t="s">
        <v>10</v>
      </c>
      <c r="F444" s="13">
        <v>1708</v>
      </c>
      <c r="G444" s="13">
        <v>1725</v>
      </c>
      <c r="H444" s="13"/>
      <c r="I444" s="24">
        <f t="shared" ref="I444" si="770">(IF(E444="SELL",F444-G444,IF(E444="BUY",G444-F444)))*C444</f>
        <v>5100</v>
      </c>
      <c r="J444" s="24">
        <f t="shared" ref="J444" si="771">(IF(E444="SELL",IF(H444="",0,G444-H444),IF(E444="BUY",IF(H444="",0,H444-G444))))*C444</f>
        <v>0</v>
      </c>
      <c r="K444" s="24">
        <f t="shared" ref="K444" si="772">SUM(I444,J444)</f>
        <v>5100</v>
      </c>
    </row>
    <row r="445" spans="1:11" ht="15.75">
      <c r="A445" s="11">
        <v>43123</v>
      </c>
      <c r="B445" s="12" t="s">
        <v>25</v>
      </c>
      <c r="C445" s="12">
        <v>1000</v>
      </c>
      <c r="D445" s="12"/>
      <c r="E445" s="12" t="s">
        <v>10</v>
      </c>
      <c r="F445" s="13">
        <v>762</v>
      </c>
      <c r="G445" s="13">
        <v>768</v>
      </c>
      <c r="H445" s="13"/>
      <c r="I445" s="24">
        <f t="shared" ref="I445" si="773">(IF(E445="SELL",F445-G445,IF(E445="BUY",G445-F445)))*C445</f>
        <v>6000</v>
      </c>
      <c r="J445" s="24">
        <f t="shared" ref="J445" si="774">(IF(E445="SELL",IF(H445="",0,G445-H445),IF(E445="BUY",IF(H445="",0,H445-G445))))*C445</f>
        <v>0</v>
      </c>
      <c r="K445" s="24">
        <f t="shared" ref="K445" si="775">SUM(I445,J445)</f>
        <v>6000</v>
      </c>
    </row>
    <row r="446" spans="1:11" ht="15.75">
      <c r="A446" s="11">
        <v>43122</v>
      </c>
      <c r="B446" s="12" t="s">
        <v>76</v>
      </c>
      <c r="C446" s="12">
        <v>250</v>
      </c>
      <c r="D446" s="12"/>
      <c r="E446" s="12" t="s">
        <v>10</v>
      </c>
      <c r="F446" s="13">
        <v>3880</v>
      </c>
      <c r="G446" s="13">
        <v>3820</v>
      </c>
      <c r="H446" s="13"/>
      <c r="I446" s="24">
        <f t="shared" ref="I446" si="776">(IF(E446="SELL",F446-G446,IF(E446="BUY",G446-F446)))*C446</f>
        <v>-15000</v>
      </c>
      <c r="J446" s="24">
        <f t="shared" ref="J446" si="777">(IF(E446="SELL",IF(H446="",0,G446-H446),IF(E446="BUY",IF(H446="",0,H446-G446))))*C446</f>
        <v>0</v>
      </c>
      <c r="K446" s="24">
        <f t="shared" ref="K446" si="778">SUM(I446,J446)</f>
        <v>-15000</v>
      </c>
    </row>
    <row r="447" spans="1:11" ht="15.75">
      <c r="A447" s="11">
        <v>43122</v>
      </c>
      <c r="B447" s="12" t="s">
        <v>22</v>
      </c>
      <c r="C447" s="12">
        <v>2750</v>
      </c>
      <c r="D447" s="12"/>
      <c r="E447" s="12" t="s">
        <v>10</v>
      </c>
      <c r="F447" s="13">
        <v>345.4</v>
      </c>
      <c r="G447" s="13">
        <v>348.4</v>
      </c>
      <c r="H447" s="13"/>
      <c r="I447" s="24">
        <f t="shared" ref="I447:I448" si="779">(IF(E447="SELL",F447-G447,IF(E447="BUY",G447-F447)))*C447</f>
        <v>8250</v>
      </c>
      <c r="J447" s="24">
        <f t="shared" ref="J447:J448" si="780">(IF(E447="SELL",IF(H447="",0,G447-H447),IF(E447="BUY",IF(H447="",0,H447-G447))))*C447</f>
        <v>0</v>
      </c>
      <c r="K447" s="24">
        <f t="shared" ref="K447:K448" si="781">SUM(I447,J447)</f>
        <v>8250</v>
      </c>
    </row>
    <row r="448" spans="1:11" ht="15.75">
      <c r="A448" s="11">
        <v>43122</v>
      </c>
      <c r="B448" s="12" t="s">
        <v>40</v>
      </c>
      <c r="C448" s="12">
        <v>500</v>
      </c>
      <c r="D448" s="12"/>
      <c r="E448" s="12" t="s">
        <v>10</v>
      </c>
      <c r="F448" s="13">
        <v>2285</v>
      </c>
      <c r="G448" s="13">
        <v>2305</v>
      </c>
      <c r="H448" s="13"/>
      <c r="I448" s="24">
        <f t="shared" si="779"/>
        <v>10000</v>
      </c>
      <c r="J448" s="24">
        <f t="shared" si="780"/>
        <v>0</v>
      </c>
      <c r="K448" s="24">
        <f t="shared" si="781"/>
        <v>10000</v>
      </c>
    </row>
    <row r="449" spans="1:11" ht="15.75">
      <c r="A449" s="11">
        <v>43122</v>
      </c>
      <c r="B449" s="12" t="s">
        <v>40</v>
      </c>
      <c r="C449" s="12">
        <v>500</v>
      </c>
      <c r="D449" s="12"/>
      <c r="E449" s="12" t="s">
        <v>10</v>
      </c>
      <c r="F449" s="13">
        <v>2210</v>
      </c>
      <c r="G449" s="13">
        <v>2220</v>
      </c>
      <c r="H449" s="13">
        <v>2230</v>
      </c>
      <c r="I449" s="24">
        <f t="shared" ref="I449" si="782">(IF(E449="SELL",F449-G449,IF(E449="BUY",G449-F449)))*C449</f>
        <v>5000</v>
      </c>
      <c r="J449" s="24">
        <f t="shared" ref="J449" si="783">(IF(E449="SELL",IF(H449="",0,G449-H449),IF(E449="BUY",IF(H449="",0,H449-G449))))*C449</f>
        <v>5000</v>
      </c>
      <c r="K449" s="24">
        <f t="shared" ref="K449" si="784">SUM(I449,J449)</f>
        <v>10000</v>
      </c>
    </row>
    <row r="450" spans="1:11" ht="15.75">
      <c r="A450" s="11">
        <v>43119</v>
      </c>
      <c r="B450" s="12" t="s">
        <v>105</v>
      </c>
      <c r="C450" s="12">
        <v>500</v>
      </c>
      <c r="D450" s="12"/>
      <c r="E450" s="12" t="s">
        <v>10</v>
      </c>
      <c r="F450" s="13">
        <v>2103</v>
      </c>
      <c r="G450" s="13">
        <v>2200</v>
      </c>
      <c r="H450" s="13"/>
      <c r="I450" s="24">
        <f t="shared" ref="I450" si="785">(IF(E450="SELL",F450-G450,IF(E450="BUY",G450-F450)))*C450</f>
        <v>48500</v>
      </c>
      <c r="J450" s="24">
        <f t="shared" ref="J450" si="786">(IF(E450="SELL",IF(H450="",0,G450-H450),IF(E450="BUY",IF(H450="",0,H450-G450))))*C450</f>
        <v>0</v>
      </c>
      <c r="K450" s="24">
        <f t="shared" ref="K450" si="787">SUM(I450,J450)</f>
        <v>48500</v>
      </c>
    </row>
    <row r="451" spans="1:11" ht="15.75">
      <c r="A451" s="11">
        <v>43119</v>
      </c>
      <c r="B451" s="12" t="s">
        <v>40</v>
      </c>
      <c r="C451" s="12">
        <v>500</v>
      </c>
      <c r="D451" s="12"/>
      <c r="E451" s="12" t="s">
        <v>10</v>
      </c>
      <c r="F451" s="13">
        <v>2093</v>
      </c>
      <c r="G451" s="13">
        <v>2103</v>
      </c>
      <c r="H451" s="13"/>
      <c r="I451" s="24">
        <f t="shared" ref="I451:I452" si="788">(IF(E451="SELL",F451-G451,IF(E451="BUY",G451-F451)))*C451</f>
        <v>5000</v>
      </c>
      <c r="J451" s="24">
        <f t="shared" ref="J451:J452" si="789">(IF(E451="SELL",IF(H451="",0,G451-H451),IF(E451="BUY",IF(H451="",0,H451-G451))))*C451</f>
        <v>0</v>
      </c>
      <c r="K451" s="24">
        <f t="shared" ref="K451:K452" si="790">SUM(I451,J451)</f>
        <v>5000</v>
      </c>
    </row>
    <row r="452" spans="1:11" ht="15.75">
      <c r="A452" s="11">
        <v>43118</v>
      </c>
      <c r="B452" s="12" t="s">
        <v>103</v>
      </c>
      <c r="C452" s="12">
        <v>3800</v>
      </c>
      <c r="D452" s="12"/>
      <c r="E452" s="12" t="s">
        <v>10</v>
      </c>
      <c r="F452" s="13">
        <v>162.80000000000001</v>
      </c>
      <c r="G452" s="13">
        <v>167</v>
      </c>
      <c r="H452" s="13"/>
      <c r="I452" s="24">
        <f t="shared" si="788"/>
        <v>15959.999999999956</v>
      </c>
      <c r="J452" s="24">
        <f t="shared" si="789"/>
        <v>0</v>
      </c>
      <c r="K452" s="24">
        <f t="shared" si="790"/>
        <v>15959.999999999956</v>
      </c>
    </row>
    <row r="453" spans="1:11" ht="15.75">
      <c r="A453" s="11">
        <v>43118</v>
      </c>
      <c r="B453" s="12" t="s">
        <v>104</v>
      </c>
      <c r="C453" s="12">
        <v>3500</v>
      </c>
      <c r="D453" s="12"/>
      <c r="E453" s="12" t="s">
        <v>16</v>
      </c>
      <c r="F453" s="13">
        <v>144.75</v>
      </c>
      <c r="G453" s="13">
        <v>148.80000000000001</v>
      </c>
      <c r="H453" s="13"/>
      <c r="I453" s="24">
        <f t="shared" ref="I453" si="791">(IF(E453="SELL",F453-G453,IF(E453="BUY",G453-F453)))*C453</f>
        <v>-14175.00000000004</v>
      </c>
      <c r="J453" s="24">
        <f t="shared" ref="J453" si="792">(IF(E453="SELL",IF(H453="",0,G453-H453),IF(E453="BUY",IF(H453="",0,H453-G453))))*C453</f>
        <v>0</v>
      </c>
      <c r="K453" s="24">
        <f t="shared" ref="K453" si="793">SUM(I453,J453)</f>
        <v>-14175.00000000004</v>
      </c>
    </row>
    <row r="454" spans="1:11" ht="15.75">
      <c r="A454" s="11">
        <v>43118</v>
      </c>
      <c r="B454" s="12" t="s">
        <v>75</v>
      </c>
      <c r="C454" s="12">
        <v>1300</v>
      </c>
      <c r="D454" s="12"/>
      <c r="E454" s="12" t="s">
        <v>10</v>
      </c>
      <c r="F454" s="13">
        <v>415.5</v>
      </c>
      <c r="G454" s="13">
        <v>424.5</v>
      </c>
      <c r="H454" s="13"/>
      <c r="I454" s="24">
        <f t="shared" ref="I454" si="794">(IF(E454="SELL",F454-G454,IF(E454="BUY",G454-F454)))*C454</f>
        <v>11700</v>
      </c>
      <c r="J454" s="24">
        <f t="shared" ref="J454" si="795">(IF(E454="SELL",IF(H454="",0,G454-H454),IF(E454="BUY",IF(H454="",0,H454-G454))))*C454</f>
        <v>0</v>
      </c>
      <c r="K454" s="24">
        <f t="shared" ref="K454" si="796">SUM(I454,J454)</f>
        <v>11700</v>
      </c>
    </row>
    <row r="455" spans="1:11" ht="15.75">
      <c r="A455" s="11">
        <v>43118</v>
      </c>
      <c r="B455" s="12" t="s">
        <v>43</v>
      </c>
      <c r="C455" s="12">
        <v>40</v>
      </c>
      <c r="D455" s="12"/>
      <c r="E455" s="12" t="s">
        <v>10</v>
      </c>
      <c r="F455" s="13">
        <v>26700</v>
      </c>
      <c r="G455" s="13">
        <v>26550</v>
      </c>
      <c r="H455" s="13"/>
      <c r="I455" s="24">
        <f t="shared" ref="I455" si="797">(IF(E455="SELL",F455-G455,IF(E455="BUY",G455-F455)))*C455</f>
        <v>-6000</v>
      </c>
      <c r="J455" s="24">
        <f t="shared" ref="J455" si="798">(IF(E455="SELL",IF(H455="",0,G455-H455),IF(E455="BUY",IF(H455="",0,H455-G455))))*C455</f>
        <v>0</v>
      </c>
      <c r="K455" s="24">
        <f t="shared" ref="K455" si="799">SUM(I455,J455)</f>
        <v>-6000</v>
      </c>
    </row>
    <row r="456" spans="1:11" ht="15.75">
      <c r="A456" s="11">
        <v>43118</v>
      </c>
      <c r="B456" s="12" t="s">
        <v>74</v>
      </c>
      <c r="C456" s="12">
        <v>500</v>
      </c>
      <c r="D456" s="12"/>
      <c r="E456" s="12" t="s">
        <v>10</v>
      </c>
      <c r="F456" s="13">
        <v>1555</v>
      </c>
      <c r="G456" s="13">
        <v>1565</v>
      </c>
      <c r="H456" s="13"/>
      <c r="I456" s="24">
        <f t="shared" ref="I456" si="800">(IF(E456="SELL",F456-G456,IF(E456="BUY",G456-F456)))*C456</f>
        <v>5000</v>
      </c>
      <c r="J456" s="24">
        <f t="shared" ref="J456" si="801">(IF(E456="SELL",IF(H456="",0,G456-H456),IF(E456="BUY",IF(H456="",0,H456-G456))))*C456</f>
        <v>0</v>
      </c>
      <c r="K456" s="24">
        <f t="shared" ref="K456" si="802">SUM(I456,J456)</f>
        <v>5000</v>
      </c>
    </row>
    <row r="457" spans="1:11" ht="15.75">
      <c r="A457" s="11">
        <v>43117</v>
      </c>
      <c r="B457" s="12" t="s">
        <v>20</v>
      </c>
      <c r="C457" s="12">
        <v>625</v>
      </c>
      <c r="D457" s="12"/>
      <c r="E457" s="12" t="s">
        <v>10</v>
      </c>
      <c r="F457" s="13">
        <v>1438.5</v>
      </c>
      <c r="G457" s="13">
        <v>1438.5</v>
      </c>
      <c r="H457" s="13"/>
      <c r="I457" s="24">
        <f t="shared" ref="I457" si="803">(IF(E457="SELL",F457-G457,IF(E457="BUY",G457-F457)))*C457</f>
        <v>0</v>
      </c>
      <c r="J457" s="24">
        <f t="shared" ref="J457" si="804">(IF(E457="SELL",IF(H457="",0,G457-H457),IF(E457="BUY",IF(H457="",0,H457-G457))))*C457</f>
        <v>0</v>
      </c>
      <c r="K457" s="24">
        <f t="shared" ref="K457" si="805">SUM(I457,J457)</f>
        <v>0</v>
      </c>
    </row>
    <row r="458" spans="1:11" ht="15.75">
      <c r="A458" s="11">
        <v>43117</v>
      </c>
      <c r="B458" s="12" t="s">
        <v>43</v>
      </c>
      <c r="C458" s="12">
        <v>40</v>
      </c>
      <c r="D458" s="12"/>
      <c r="E458" s="12" t="s">
        <v>10</v>
      </c>
      <c r="F458" s="13">
        <v>26250</v>
      </c>
      <c r="G458" s="13">
        <v>26300</v>
      </c>
      <c r="H458" s="13"/>
      <c r="I458" s="24">
        <f t="shared" ref="I458" si="806">(IF(E458="SELL",F458-G458,IF(E458="BUY",G458-F458)))*C458</f>
        <v>2000</v>
      </c>
      <c r="J458" s="24">
        <f t="shared" ref="J458" si="807">(IF(E458="SELL",IF(H458="",0,G458-H458),IF(E458="BUY",IF(H458="",0,H458-G458))))*C458</f>
        <v>0</v>
      </c>
      <c r="K458" s="24">
        <f t="shared" ref="K458" si="808">SUM(I458,J458)</f>
        <v>2000</v>
      </c>
    </row>
    <row r="459" spans="1:11" ht="15.75">
      <c r="A459" s="11">
        <v>43117</v>
      </c>
      <c r="B459" s="12" t="s">
        <v>65</v>
      </c>
      <c r="C459" s="12">
        <v>75</v>
      </c>
      <c r="D459" s="12"/>
      <c r="E459" s="12" t="s">
        <v>10</v>
      </c>
      <c r="F459" s="13">
        <v>10723</v>
      </c>
      <c r="G459" s="13">
        <v>10753</v>
      </c>
      <c r="H459" s="13"/>
      <c r="I459" s="24">
        <f t="shared" ref="I459" si="809">(IF(E459="SELL",F459-G459,IF(E459="BUY",G459-F459)))*C459</f>
        <v>2250</v>
      </c>
      <c r="J459" s="24">
        <f t="shared" ref="J459" si="810">(IF(E459="SELL",IF(H459="",0,G459-H459),IF(E459="BUY",IF(H459="",0,H459-G459))))*C459</f>
        <v>0</v>
      </c>
      <c r="K459" s="24">
        <f t="shared" ref="K459" si="811">SUM(I459,J459)</f>
        <v>2250</v>
      </c>
    </row>
    <row r="460" spans="1:11" ht="15.75">
      <c r="A460" s="11">
        <v>43117</v>
      </c>
      <c r="B460" s="12" t="s">
        <v>43</v>
      </c>
      <c r="C460" s="12">
        <v>40</v>
      </c>
      <c r="D460" s="12"/>
      <c r="E460" s="12" t="s">
        <v>10</v>
      </c>
      <c r="F460" s="13">
        <v>26010</v>
      </c>
      <c r="G460" s="13">
        <v>26060</v>
      </c>
      <c r="H460" s="13">
        <v>26110</v>
      </c>
      <c r="I460" s="24">
        <f t="shared" ref="I460" si="812">(IF(E460="SELL",F460-G460,IF(E460="BUY",G460-F460)))*C460</f>
        <v>2000</v>
      </c>
      <c r="J460" s="24">
        <f t="shared" ref="J460" si="813">(IF(E460="SELL",IF(H460="",0,G460-H460),IF(E460="BUY",IF(H460="",0,H460-G460))))*C460</f>
        <v>2000</v>
      </c>
      <c r="K460" s="24">
        <f t="shared" ref="K460" si="814">SUM(I460,J460)</f>
        <v>4000</v>
      </c>
    </row>
    <row r="461" spans="1:11" ht="15.75">
      <c r="A461" s="11">
        <v>43116</v>
      </c>
      <c r="B461" s="12" t="s">
        <v>72</v>
      </c>
      <c r="C461" s="12">
        <v>1400</v>
      </c>
      <c r="D461" s="12"/>
      <c r="E461" s="12" t="s">
        <v>10</v>
      </c>
      <c r="F461" s="13">
        <v>630</v>
      </c>
      <c r="G461" s="13">
        <v>636</v>
      </c>
      <c r="H461" s="13">
        <v>642</v>
      </c>
      <c r="I461" s="24">
        <f t="shared" ref="I461" si="815">(IF(E461="SELL",F461-G461,IF(E461="BUY",G461-F461)))*C461</f>
        <v>8400</v>
      </c>
      <c r="J461" s="24">
        <f t="shared" ref="J461" si="816">(IF(E461="SELL",IF(H461="",0,G461-H461),IF(E461="BUY",IF(H461="",0,H461-G461))))*C461</f>
        <v>8400</v>
      </c>
      <c r="K461" s="24">
        <f t="shared" ref="K461" si="817">SUM(I461,J461)</f>
        <v>16800</v>
      </c>
    </row>
    <row r="462" spans="1:11" ht="15.75">
      <c r="A462" s="11">
        <v>43116</v>
      </c>
      <c r="B462" s="12" t="s">
        <v>67</v>
      </c>
      <c r="C462" s="12">
        <v>1500</v>
      </c>
      <c r="D462" s="12"/>
      <c r="E462" s="12" t="s">
        <v>10</v>
      </c>
      <c r="F462" s="13">
        <v>600</v>
      </c>
      <c r="G462" s="13">
        <v>592</v>
      </c>
      <c r="H462" s="13"/>
      <c r="I462" s="24">
        <f t="shared" ref="I462" si="818">(IF(E462="SELL",F462-G462,IF(E462="BUY",G462-F462)))*C462</f>
        <v>-12000</v>
      </c>
      <c r="J462" s="24">
        <f t="shared" ref="J462" si="819">(IF(E462="SELL",IF(H462="",0,G462-H462),IF(E462="BUY",IF(H462="",0,H462-G462))))*C462</f>
        <v>0</v>
      </c>
      <c r="K462" s="24">
        <f t="shared" ref="K462" si="820">SUM(I462,J462)</f>
        <v>-12000</v>
      </c>
    </row>
    <row r="463" spans="1:11" ht="15.75">
      <c r="A463" s="11">
        <v>43116</v>
      </c>
      <c r="B463" s="12" t="s">
        <v>73</v>
      </c>
      <c r="C463" s="12">
        <v>1600</v>
      </c>
      <c r="D463" s="12"/>
      <c r="E463" s="12" t="s">
        <v>10</v>
      </c>
      <c r="F463" s="13">
        <v>822</v>
      </c>
      <c r="G463" s="13">
        <v>811</v>
      </c>
      <c r="H463" s="13"/>
      <c r="I463" s="24">
        <f t="shared" ref="I463" si="821">(IF(E463="SELL",F463-G463,IF(E463="BUY",G463-F463)))*C463</f>
        <v>-17600</v>
      </c>
      <c r="J463" s="24">
        <f t="shared" ref="J463" si="822">(IF(E463="SELL",IF(H463="",0,G463-H463),IF(E463="BUY",IF(H463="",0,H463-G463))))*C463</f>
        <v>0</v>
      </c>
      <c r="K463" s="24">
        <f t="shared" ref="K463" si="823">SUM(I463,J463)</f>
        <v>-17600</v>
      </c>
    </row>
    <row r="464" spans="1:11" ht="15.75">
      <c r="A464" s="11">
        <v>43116</v>
      </c>
      <c r="B464" s="12" t="s">
        <v>72</v>
      </c>
      <c r="C464" s="12">
        <v>1400</v>
      </c>
      <c r="D464" s="12"/>
      <c r="E464" s="12" t="s">
        <v>10</v>
      </c>
      <c r="F464" s="13">
        <v>622</v>
      </c>
      <c r="G464" s="13">
        <v>627</v>
      </c>
      <c r="H464" s="13">
        <v>632</v>
      </c>
      <c r="I464" s="24">
        <f t="shared" ref="I464" si="824">(IF(E464="SELL",F464-G464,IF(E464="BUY",G464-F464)))*C464</f>
        <v>7000</v>
      </c>
      <c r="J464" s="24">
        <f t="shared" ref="J464" si="825">(IF(E464="SELL",IF(H464="",0,G464-H464),IF(E464="BUY",IF(H464="",0,H464-G464))))*C464</f>
        <v>7000</v>
      </c>
      <c r="K464" s="24">
        <f t="shared" ref="K464" si="826">SUM(I464,J464)</f>
        <v>14000</v>
      </c>
    </row>
    <row r="465" spans="1:11" ht="15.75">
      <c r="A465" s="11">
        <v>43115</v>
      </c>
      <c r="B465" s="12" t="s">
        <v>67</v>
      </c>
      <c r="C465" s="12">
        <v>1500</v>
      </c>
      <c r="D465" s="12"/>
      <c r="E465" s="12" t="s">
        <v>10</v>
      </c>
      <c r="F465" s="13">
        <v>582</v>
      </c>
      <c r="G465" s="13">
        <v>586</v>
      </c>
      <c r="H465" s="13">
        <v>590</v>
      </c>
      <c r="I465" s="24">
        <f t="shared" ref="I465" si="827">(IF(E465="SELL",F465-G465,IF(E465="BUY",G465-F465)))*C465</f>
        <v>6000</v>
      </c>
      <c r="J465" s="24">
        <f t="shared" ref="J465" si="828">(IF(E465="SELL",IF(H465="",0,G465-H465),IF(E465="BUY",IF(H465="",0,H465-G465))))*C465</f>
        <v>6000</v>
      </c>
      <c r="K465" s="24">
        <f t="shared" ref="K465" si="829">SUM(I465,J465)</f>
        <v>12000</v>
      </c>
    </row>
    <row r="466" spans="1:11" ht="15.75">
      <c r="A466" s="11">
        <v>43115</v>
      </c>
      <c r="B466" s="12" t="s">
        <v>71</v>
      </c>
      <c r="C466" s="12">
        <v>500</v>
      </c>
      <c r="D466" s="12"/>
      <c r="E466" s="12" t="s">
        <v>10</v>
      </c>
      <c r="F466" s="13">
        <v>1865</v>
      </c>
      <c r="G466" s="13">
        <v>1875</v>
      </c>
      <c r="H466" s="13"/>
      <c r="I466" s="24">
        <f t="shared" ref="I466" si="830">(IF(E466="SELL",F466-G466,IF(E466="BUY",G466-F466)))*C466</f>
        <v>5000</v>
      </c>
      <c r="J466" s="24">
        <f t="shared" ref="J466" si="831">(IF(E466="SELL",IF(H466="",0,G466-H466),IF(E466="BUY",IF(H466="",0,H466-G466))))*C466</f>
        <v>0</v>
      </c>
      <c r="K466" s="24">
        <f t="shared" ref="K466" si="832">SUM(I466,J466)</f>
        <v>5000</v>
      </c>
    </row>
    <row r="467" spans="1:11" ht="15.75">
      <c r="A467" s="11">
        <v>43115</v>
      </c>
      <c r="B467" s="12" t="s">
        <v>43</v>
      </c>
      <c r="C467" s="12">
        <v>40</v>
      </c>
      <c r="D467" s="12"/>
      <c r="E467" s="12" t="s">
        <v>10</v>
      </c>
      <c r="F467" s="13">
        <v>25950</v>
      </c>
      <c r="G467" s="13">
        <v>26000</v>
      </c>
      <c r="H467" s="13"/>
      <c r="I467" s="24">
        <f t="shared" ref="I467:I468" si="833">(IF(E467="SELL",F467-G467,IF(E467="BUY",G467-F467)))*C467</f>
        <v>2000</v>
      </c>
      <c r="J467" s="24">
        <f t="shared" ref="J467:J468" si="834">(IF(E467="SELL",IF(H467="",0,G467-H467),IF(E467="BUY",IF(H467="",0,H467-G467))))*C467</f>
        <v>0</v>
      </c>
      <c r="K467" s="24">
        <f t="shared" ref="K467:K468" si="835">SUM(I467,J467)</f>
        <v>2000</v>
      </c>
    </row>
    <row r="468" spans="1:11" ht="15.75">
      <c r="A468" s="11">
        <v>43115</v>
      </c>
      <c r="B468" s="12" t="s">
        <v>71</v>
      </c>
      <c r="C468" s="12">
        <v>500</v>
      </c>
      <c r="D468" s="12"/>
      <c r="E468" s="12" t="s">
        <v>10</v>
      </c>
      <c r="F468" s="13">
        <v>1850</v>
      </c>
      <c r="G468" s="13">
        <v>1862</v>
      </c>
      <c r="H468" s="13">
        <v>1874</v>
      </c>
      <c r="I468" s="24">
        <f t="shared" si="833"/>
        <v>6000</v>
      </c>
      <c r="J468" s="24">
        <f t="shared" si="834"/>
        <v>6000</v>
      </c>
      <c r="K468" s="24">
        <f t="shared" si="835"/>
        <v>12000</v>
      </c>
    </row>
    <row r="469" spans="1:11" ht="15.75">
      <c r="A469" s="11">
        <v>43115</v>
      </c>
      <c r="B469" s="12" t="s">
        <v>71</v>
      </c>
      <c r="C469" s="12">
        <v>500</v>
      </c>
      <c r="D469" s="12"/>
      <c r="E469" s="12" t="s">
        <v>10</v>
      </c>
      <c r="F469" s="13">
        <v>1815</v>
      </c>
      <c r="G469" s="13">
        <v>1821</v>
      </c>
      <c r="H469" s="13">
        <v>1827</v>
      </c>
      <c r="I469" s="24">
        <f t="shared" ref="I469" si="836">(IF(E469="SELL",F469-G469,IF(E469="BUY",G469-F469)))*C469</f>
        <v>3000</v>
      </c>
      <c r="J469" s="24">
        <f t="shared" ref="J469" si="837">(IF(E469="SELL",IF(H469="",0,G469-H469),IF(E469="BUY",IF(H469="",0,H469-G469))))*C469</f>
        <v>3000</v>
      </c>
      <c r="K469" s="24">
        <f t="shared" ref="K469" si="838">SUM(I469,J469)</f>
        <v>6000</v>
      </c>
    </row>
    <row r="470" spans="1:11" ht="15.75">
      <c r="A470" s="11">
        <v>43111</v>
      </c>
      <c r="B470" s="12" t="s">
        <v>43</v>
      </c>
      <c r="C470" s="12">
        <v>40</v>
      </c>
      <c r="D470" s="12"/>
      <c r="E470" s="12" t="s">
        <v>10</v>
      </c>
      <c r="F470" s="13">
        <v>25699</v>
      </c>
      <c r="G470" s="13">
        <v>25899</v>
      </c>
      <c r="H470" s="13"/>
      <c r="I470" s="24">
        <f t="shared" ref="I470" si="839">(IF(E470="SELL",F470-G470,IF(E470="BUY",G470-F470)))*C470</f>
        <v>8000</v>
      </c>
      <c r="J470" s="24">
        <f t="shared" ref="J470" si="840">(IF(E470="SELL",IF(H470="",0,G470-H470),IF(E470="BUY",IF(H470="",0,H470-G470))))*C470</f>
        <v>0</v>
      </c>
      <c r="K470" s="24">
        <f t="shared" ref="K470" si="841">SUM(I470,J470)</f>
        <v>8000</v>
      </c>
    </row>
    <row r="471" spans="1:11" ht="15.75">
      <c r="A471" s="11">
        <v>43111</v>
      </c>
      <c r="B471" s="12" t="s">
        <v>65</v>
      </c>
      <c r="C471" s="12">
        <v>75</v>
      </c>
      <c r="D471" s="12"/>
      <c r="E471" s="12" t="s">
        <v>10</v>
      </c>
      <c r="F471" s="13">
        <v>10640</v>
      </c>
      <c r="G471" s="13">
        <v>10665</v>
      </c>
      <c r="H471" s="13"/>
      <c r="I471" s="24">
        <f t="shared" ref="I471" si="842">(IF(E471="SELL",F471-G471,IF(E471="BUY",G471-F471)))*C471</f>
        <v>1875</v>
      </c>
      <c r="J471" s="24">
        <f t="shared" ref="J471" si="843">(IF(E471="SELL",IF(H471="",0,G471-H471),IF(E471="BUY",IF(H471="",0,H471-G471))))*C471</f>
        <v>0</v>
      </c>
      <c r="K471" s="24">
        <f t="shared" ref="K471" si="844">SUM(I471,J471)</f>
        <v>1875</v>
      </c>
    </row>
    <row r="472" spans="1:11" ht="15.75">
      <c r="A472" s="11">
        <v>43111</v>
      </c>
      <c r="B472" s="12" t="s">
        <v>70</v>
      </c>
      <c r="C472" s="12">
        <v>1500</v>
      </c>
      <c r="D472" s="12"/>
      <c r="E472" s="12" t="s">
        <v>10</v>
      </c>
      <c r="F472" s="13">
        <v>638</v>
      </c>
      <c r="G472" s="13">
        <v>640</v>
      </c>
      <c r="H472" s="13">
        <v>642</v>
      </c>
      <c r="I472" s="24">
        <f t="shared" ref="I472" si="845">(IF(E472="SELL",F472-G472,IF(E472="BUY",G472-F472)))*C472</f>
        <v>3000</v>
      </c>
      <c r="J472" s="24">
        <f t="shared" ref="J472" si="846">(IF(E472="SELL",IF(H472="",0,G472-H472),IF(E472="BUY",IF(H472="",0,H472-G472))))*C472</f>
        <v>3000</v>
      </c>
      <c r="K472" s="24">
        <f t="shared" ref="K472" si="847">SUM(I472,J472)</f>
        <v>6000</v>
      </c>
    </row>
    <row r="473" spans="1:11" ht="15.75">
      <c r="A473" s="11">
        <v>43110</v>
      </c>
      <c r="B473" s="12" t="s">
        <v>69</v>
      </c>
      <c r="C473" s="12">
        <v>2000</v>
      </c>
      <c r="D473" s="12"/>
      <c r="E473" s="12" t="s">
        <v>10</v>
      </c>
      <c r="F473" s="13">
        <v>464</v>
      </c>
      <c r="G473" s="13">
        <v>467</v>
      </c>
      <c r="H473" s="13"/>
      <c r="I473" s="24">
        <f t="shared" ref="I473" si="848">(IF(E473="SELL",F473-G473,IF(E473="BUY",G473-F473)))*C473</f>
        <v>6000</v>
      </c>
      <c r="J473" s="24">
        <f t="shared" ref="J473" si="849">(IF(E473="SELL",IF(H473="",0,G473-H473),IF(E473="BUY",IF(H473="",0,H473-G473))))*C473</f>
        <v>0</v>
      </c>
      <c r="K473" s="24">
        <f t="shared" ref="K473" si="850">SUM(I473,J473)</f>
        <v>6000</v>
      </c>
    </row>
    <row r="474" spans="1:11" ht="15.75">
      <c r="A474" s="11">
        <v>43110</v>
      </c>
      <c r="B474" s="12" t="s">
        <v>44</v>
      </c>
      <c r="C474" s="12">
        <v>1200</v>
      </c>
      <c r="D474" s="12"/>
      <c r="E474" s="12" t="s">
        <v>10</v>
      </c>
      <c r="F474" s="13">
        <v>868.85</v>
      </c>
      <c r="G474" s="13">
        <v>858.3</v>
      </c>
      <c r="H474" s="13"/>
      <c r="I474" s="24">
        <f t="shared" ref="I474" si="851">(IF(E474="SELL",F474-G474,IF(E474="BUY",G474-F474)))*C474</f>
        <v>-12660.000000000082</v>
      </c>
      <c r="J474" s="24">
        <f t="shared" ref="J474" si="852">(IF(E474="SELL",IF(H474="",0,G474-H474),IF(E474="BUY",IF(H474="",0,H474-G474))))*C474</f>
        <v>0</v>
      </c>
      <c r="K474" s="24">
        <f t="shared" ref="K474" si="853">SUM(I474,J474)</f>
        <v>-12660.000000000082</v>
      </c>
    </row>
    <row r="475" spans="1:11" ht="15.75">
      <c r="A475" s="11">
        <v>43110</v>
      </c>
      <c r="B475" s="12" t="s">
        <v>60</v>
      </c>
      <c r="C475" s="12">
        <v>1200</v>
      </c>
      <c r="D475" s="12"/>
      <c r="E475" s="12" t="s">
        <v>10</v>
      </c>
      <c r="F475" s="13">
        <v>626.5</v>
      </c>
      <c r="G475" s="13">
        <v>631.5</v>
      </c>
      <c r="H475" s="13"/>
      <c r="I475" s="24">
        <f t="shared" ref="I475" si="854">(IF(E475="SELL",F475-G475,IF(E475="BUY",G475-F475)))*C475</f>
        <v>6000</v>
      </c>
      <c r="J475" s="24">
        <f t="shared" ref="J475" si="855">(IF(E475="SELL",IF(H475="",0,G475-H475),IF(E475="BUY",IF(H475="",0,H475-G475))))*C475</f>
        <v>0</v>
      </c>
      <c r="K475" s="24">
        <f t="shared" ref="K475" si="856">SUM(I475,J475)</f>
        <v>6000</v>
      </c>
    </row>
    <row r="476" spans="1:11" ht="15.75">
      <c r="A476" s="11">
        <v>43109</v>
      </c>
      <c r="B476" s="12" t="s">
        <v>68</v>
      </c>
      <c r="C476" s="12">
        <v>500</v>
      </c>
      <c r="D476" s="12"/>
      <c r="E476" s="12" t="s">
        <v>10</v>
      </c>
      <c r="F476" s="13">
        <v>1050</v>
      </c>
      <c r="G476" s="13">
        <v>1060</v>
      </c>
      <c r="H476" s="13"/>
      <c r="I476" s="24">
        <f t="shared" ref="I476" si="857">(IF(E476="SELL",F476-G476,IF(E476="BUY",G476-F476)))*C476</f>
        <v>5000</v>
      </c>
      <c r="J476" s="24">
        <f t="shared" ref="J476" si="858">(IF(E476="SELL",IF(H476="",0,G476-H476),IF(E476="BUY",IF(H476="",0,H476-G476))))*C476</f>
        <v>0</v>
      </c>
      <c r="K476" s="24">
        <f t="shared" ref="K476" si="859">SUM(I476,J476)</f>
        <v>5000</v>
      </c>
    </row>
    <row r="477" spans="1:11" ht="15.75">
      <c r="A477" s="11">
        <v>43109</v>
      </c>
      <c r="B477" s="12" t="s">
        <v>67</v>
      </c>
      <c r="C477" s="12">
        <v>1500</v>
      </c>
      <c r="D477" s="12"/>
      <c r="E477" s="12" t="s">
        <v>10</v>
      </c>
      <c r="F477" s="13">
        <v>540</v>
      </c>
      <c r="G477" s="13">
        <v>543</v>
      </c>
      <c r="H477" s="13"/>
      <c r="I477" s="24">
        <f t="shared" ref="I477" si="860">(IF(E477="SELL",F477-G477,IF(E477="BUY",G477-F477)))*C477</f>
        <v>4500</v>
      </c>
      <c r="J477" s="24">
        <f t="shared" ref="J477" si="861">(IF(E477="SELL",IF(H477="",0,G477-H477),IF(E477="BUY",IF(H477="",0,H477-G477))))*C477</f>
        <v>0</v>
      </c>
      <c r="K477" s="24">
        <f t="shared" ref="K477" si="862">SUM(I477,J477)</f>
        <v>4500</v>
      </c>
    </row>
    <row r="478" spans="1:11" ht="15.75">
      <c r="A478" s="11">
        <v>43109</v>
      </c>
      <c r="B478" s="12" t="s">
        <v>67</v>
      </c>
      <c r="C478" s="12">
        <v>1500</v>
      </c>
      <c r="D478" s="12"/>
      <c r="E478" s="12" t="s">
        <v>10</v>
      </c>
      <c r="F478" s="13">
        <v>523</v>
      </c>
      <c r="G478" s="13">
        <v>526</v>
      </c>
      <c r="H478" s="13">
        <v>529</v>
      </c>
      <c r="I478" s="24">
        <f t="shared" ref="I478:I479" si="863">(IF(E478="SELL",F478-G478,IF(E478="BUY",G478-F478)))*C478</f>
        <v>4500</v>
      </c>
      <c r="J478" s="24">
        <f t="shared" ref="J478:J479" si="864">(IF(E478="SELL",IF(H478="",0,G478-H478),IF(E478="BUY",IF(H478="",0,H478-G478))))*C478</f>
        <v>4500</v>
      </c>
      <c r="K478" s="24">
        <f t="shared" ref="K478:K479" si="865">SUM(I478,J478)</f>
        <v>9000</v>
      </c>
    </row>
    <row r="479" spans="1:11" ht="15.75">
      <c r="A479" s="11">
        <v>43108</v>
      </c>
      <c r="B479" s="12" t="s">
        <v>102</v>
      </c>
      <c r="C479" s="12">
        <v>500</v>
      </c>
      <c r="D479" s="12"/>
      <c r="E479" s="12" t="s">
        <v>10</v>
      </c>
      <c r="F479" s="13">
        <v>1515</v>
      </c>
      <c r="G479" s="13">
        <v>1530</v>
      </c>
      <c r="H479" s="13"/>
      <c r="I479" s="24">
        <f t="shared" si="863"/>
        <v>7500</v>
      </c>
      <c r="J479" s="24">
        <f t="shared" si="864"/>
        <v>0</v>
      </c>
      <c r="K479" s="24">
        <f t="shared" si="865"/>
        <v>7500</v>
      </c>
    </row>
    <row r="480" spans="1:11" ht="15.75">
      <c r="A480" s="11">
        <v>43108</v>
      </c>
      <c r="B480" s="12" t="s">
        <v>67</v>
      </c>
      <c r="C480" s="12">
        <v>3000</v>
      </c>
      <c r="D480" s="12"/>
      <c r="E480" s="12" t="s">
        <v>10</v>
      </c>
      <c r="F480" s="13">
        <v>501</v>
      </c>
      <c r="G480" s="13">
        <v>504</v>
      </c>
      <c r="H480" s="13"/>
      <c r="I480" s="24">
        <f t="shared" ref="I480" si="866">(IF(E480="SELL",F480-G480,IF(E480="BUY",G480-F480)))*C480</f>
        <v>9000</v>
      </c>
      <c r="J480" s="24">
        <f t="shared" ref="J480" si="867">(IF(E480="SELL",IF(H480="",0,G480-H480),IF(E480="BUY",IF(H480="",0,H480-G480))))*C480</f>
        <v>0</v>
      </c>
      <c r="K480" s="24">
        <f t="shared" ref="K480" si="868">SUM(I480,J480)</f>
        <v>9000</v>
      </c>
    </row>
    <row r="481" spans="1:11" ht="15.75">
      <c r="A481" s="11">
        <v>43105</v>
      </c>
      <c r="B481" s="12" t="s">
        <v>59</v>
      </c>
      <c r="C481" s="12">
        <v>500</v>
      </c>
      <c r="D481" s="12"/>
      <c r="E481" s="12" t="s">
        <v>16</v>
      </c>
      <c r="F481" s="13">
        <v>1788</v>
      </c>
      <c r="G481" s="13">
        <v>1799</v>
      </c>
      <c r="H481" s="13"/>
      <c r="I481" s="24">
        <f t="shared" ref="I481" si="869">(IF(E481="SELL",F481-G481,IF(E481="BUY",G481-F481)))*C481</f>
        <v>-5500</v>
      </c>
      <c r="J481" s="24">
        <f t="shared" ref="J481" si="870">(IF(E481="SELL",IF(H481="",0,G481-H481),IF(E481="BUY",IF(H481="",0,H481-G481))))*C481</f>
        <v>0</v>
      </c>
      <c r="K481" s="24">
        <f t="shared" ref="K481:K494" si="871">SUM(I481,J481)</f>
        <v>-5500</v>
      </c>
    </row>
    <row r="482" spans="1:11" ht="15.75">
      <c r="A482" s="11">
        <v>43105</v>
      </c>
      <c r="B482" s="12" t="s">
        <v>58</v>
      </c>
      <c r="C482" s="12">
        <v>800</v>
      </c>
      <c r="D482" s="12"/>
      <c r="E482" s="12" t="s">
        <v>10</v>
      </c>
      <c r="F482" s="13">
        <v>1236</v>
      </c>
      <c r="G482" s="13">
        <v>1226</v>
      </c>
      <c r="H482" s="13"/>
      <c r="I482" s="24">
        <f t="shared" ref="I482:I493" si="872">(IF(E482="SELL",F482-G482,IF(E482="BUY",G482-F482)))*C482</f>
        <v>-8000</v>
      </c>
      <c r="J482" s="24">
        <f t="shared" ref="J482:J493" si="873">(IF(E482="SELL",IF(H482="",0,G482-H482),IF(E482="BUY",IF(H482="",0,H482-G482))))*C482</f>
        <v>0</v>
      </c>
      <c r="K482" s="24">
        <f t="shared" si="871"/>
        <v>-8000</v>
      </c>
    </row>
    <row r="483" spans="1:11" ht="15.75">
      <c r="A483" s="11">
        <v>43104</v>
      </c>
      <c r="B483" s="12" t="s">
        <v>64</v>
      </c>
      <c r="C483" s="12">
        <v>4500</v>
      </c>
      <c r="D483" s="12"/>
      <c r="E483" s="12" t="s">
        <v>10</v>
      </c>
      <c r="F483" s="13">
        <v>239.3</v>
      </c>
      <c r="G483" s="13">
        <v>240</v>
      </c>
      <c r="H483" s="13">
        <v>240.7</v>
      </c>
      <c r="I483" s="24">
        <f>(IF(E483="SELL",F483-G483,IF(E483="BUY",G483-F483)))*C483</f>
        <v>3149.9999999999491</v>
      </c>
      <c r="J483" s="24">
        <f>(IF(E483="SELL",IF(H483="",0,G483-H483),IF(E483="BUY",IF(H483="",0,H483-G483))))*C483</f>
        <v>3149.9999999999491</v>
      </c>
      <c r="K483" s="24">
        <f t="shared" si="871"/>
        <v>6299.9999999998981</v>
      </c>
    </row>
    <row r="484" spans="1:11" ht="15.75">
      <c r="A484" s="11">
        <v>43104</v>
      </c>
      <c r="B484" s="12" t="s">
        <v>66</v>
      </c>
      <c r="C484" s="12">
        <v>6000</v>
      </c>
      <c r="D484" s="12"/>
      <c r="E484" s="12" t="s">
        <v>10</v>
      </c>
      <c r="F484" s="13">
        <v>154</v>
      </c>
      <c r="G484" s="13">
        <v>154.5</v>
      </c>
      <c r="H484" s="13">
        <v>155</v>
      </c>
      <c r="I484" s="24">
        <f>(IF(E484="SELL",F484-G484,IF(E484="BUY",G484-F484)))*C484</f>
        <v>3000</v>
      </c>
      <c r="J484" s="24">
        <f>(IF(E484="SELL",IF(H484="",0,G484-H484),IF(E484="BUY",IF(H484="",0,H484-G484))))*C484</f>
        <v>3000</v>
      </c>
      <c r="K484" s="24">
        <f t="shared" si="871"/>
        <v>6000</v>
      </c>
    </row>
    <row r="485" spans="1:11" ht="15.75">
      <c r="A485" s="11">
        <v>43104</v>
      </c>
      <c r="B485" s="12" t="s">
        <v>65</v>
      </c>
      <c r="C485" s="12">
        <v>75</v>
      </c>
      <c r="D485" s="12"/>
      <c r="E485" s="12" t="s">
        <v>16</v>
      </c>
      <c r="F485" s="13">
        <v>10485</v>
      </c>
      <c r="G485" s="13">
        <v>10545</v>
      </c>
      <c r="H485" s="13"/>
      <c r="I485" s="24">
        <f>(IF(E485="SELL",F485-G485,IF(E485="BUY",G485-F485)))*C485</f>
        <v>-4500</v>
      </c>
      <c r="J485" s="24">
        <f>(IF(E485="SELL",IF(H485="",0,G485-H485),IF(E485="BUY",IF(H485="",0,H485-G485))))*C485</f>
        <v>0</v>
      </c>
      <c r="K485" s="24">
        <f t="shared" si="871"/>
        <v>-4500</v>
      </c>
    </row>
    <row r="486" spans="1:11" ht="15.75">
      <c r="A486" s="11">
        <v>43103</v>
      </c>
      <c r="B486" s="12" t="s">
        <v>64</v>
      </c>
      <c r="C486" s="12">
        <v>4500</v>
      </c>
      <c r="D486" s="12"/>
      <c r="E486" s="12" t="s">
        <v>10</v>
      </c>
      <c r="F486" s="13">
        <v>218</v>
      </c>
      <c r="G486" s="13">
        <v>219</v>
      </c>
      <c r="H486" s="13">
        <v>220</v>
      </c>
      <c r="I486" s="24">
        <f>(IF(E486="SELL",F486-G486,IF(E486="BUY",G486-F486)))*C486</f>
        <v>4500</v>
      </c>
      <c r="J486" s="24">
        <f>(IF(E486="SELL",IF(H486="",0,G486-H486),IF(E486="BUY",IF(H486="",0,H486-G486))))*C486</f>
        <v>4500</v>
      </c>
      <c r="K486" s="24">
        <f t="shared" si="871"/>
        <v>9000</v>
      </c>
    </row>
    <row r="487" spans="1:11" ht="15.75">
      <c r="A487" s="11">
        <v>43103</v>
      </c>
      <c r="B487" s="12" t="s">
        <v>51</v>
      </c>
      <c r="C487" s="12">
        <v>1750</v>
      </c>
      <c r="D487" s="12"/>
      <c r="E487" s="12" t="s">
        <v>10</v>
      </c>
      <c r="F487" s="13">
        <v>336.5</v>
      </c>
      <c r="G487" s="13">
        <v>334.5</v>
      </c>
      <c r="H487" s="13"/>
      <c r="I487" s="24">
        <f>(IF(E487="SELL",F487-G487,IF(E487="BUY",G487-F487)))*C487</f>
        <v>-3500</v>
      </c>
      <c r="J487" s="24">
        <f>(IF(E487="SELL",IF(H487="",0,G487-H487),IF(E487="BUY",IF(H487="",0,H487-G487))))*C487</f>
        <v>0</v>
      </c>
      <c r="K487" s="24">
        <f t="shared" si="871"/>
        <v>-3500</v>
      </c>
    </row>
    <row r="488" spans="1:11" ht="15.75">
      <c r="A488" s="11">
        <v>43102</v>
      </c>
      <c r="B488" s="12" t="s">
        <v>63</v>
      </c>
      <c r="C488" s="12">
        <v>2800</v>
      </c>
      <c r="D488" s="12"/>
      <c r="E488" s="12" t="s">
        <v>10</v>
      </c>
      <c r="F488" s="13">
        <v>192.5</v>
      </c>
      <c r="G488" s="13">
        <v>191.5</v>
      </c>
      <c r="H488" s="13"/>
      <c r="I488" s="24">
        <f t="shared" si="872"/>
        <v>-2800</v>
      </c>
      <c r="J488" s="24">
        <f t="shared" si="873"/>
        <v>0</v>
      </c>
      <c r="K488" s="24">
        <f t="shared" si="871"/>
        <v>-2800</v>
      </c>
    </row>
    <row r="489" spans="1:11" ht="15.75">
      <c r="A489" s="11">
        <v>43102</v>
      </c>
      <c r="B489" s="12" t="s">
        <v>101</v>
      </c>
      <c r="C489" s="12">
        <v>1000</v>
      </c>
      <c r="D489" s="12"/>
      <c r="E489" s="12" t="s">
        <v>10</v>
      </c>
      <c r="F489" s="13">
        <v>729</v>
      </c>
      <c r="G489" s="13">
        <v>740</v>
      </c>
      <c r="H489" s="13"/>
      <c r="I489" s="24">
        <f t="shared" ref="I489" si="874">(IF(E489="SELL",F489-G489,IF(E489="BUY",G489-F489)))*C489</f>
        <v>11000</v>
      </c>
      <c r="J489" s="24">
        <f t="shared" ref="J489" si="875">(IF(E489="SELL",IF(H489="",0,G489-H489),IF(E489="BUY",IF(H489="",0,H489-G489))))*C489</f>
        <v>0</v>
      </c>
      <c r="K489" s="24">
        <f t="shared" ref="K489" si="876">SUM(I489,J489)</f>
        <v>11000</v>
      </c>
    </row>
    <row r="490" spans="1:11" ht="15.75">
      <c r="A490" s="11">
        <v>43101</v>
      </c>
      <c r="B490" s="12" t="s">
        <v>62</v>
      </c>
      <c r="C490" s="12">
        <v>2200</v>
      </c>
      <c r="D490" s="12"/>
      <c r="E490" s="12" t="s">
        <v>10</v>
      </c>
      <c r="F490" s="13">
        <v>265.10000000000002</v>
      </c>
      <c r="G490" s="13">
        <v>266.60000000000002</v>
      </c>
      <c r="H490" s="13"/>
      <c r="I490" s="24">
        <f t="shared" ref="I490" si="877">(IF(E490="SELL",F490-G490,IF(E490="BUY",G490-F490)))*C490</f>
        <v>3300</v>
      </c>
      <c r="J490" s="24">
        <f t="shared" ref="J490" si="878">(IF(E490="SELL",IF(H490="",0,G490-H490),IF(E490="BUY",IF(H490="",0,H490-G490))))*C490</f>
        <v>0</v>
      </c>
      <c r="K490" s="24">
        <f t="shared" si="871"/>
        <v>3300</v>
      </c>
    </row>
    <row r="491" spans="1:11" ht="15.75">
      <c r="A491" s="11">
        <v>43101</v>
      </c>
      <c r="B491" s="12" t="s">
        <v>51</v>
      </c>
      <c r="C491" s="12">
        <v>1750</v>
      </c>
      <c r="D491" s="12"/>
      <c r="E491" s="12" t="s">
        <v>16</v>
      </c>
      <c r="F491" s="13">
        <v>328.85</v>
      </c>
      <c r="G491" s="13">
        <v>326.85000000000002</v>
      </c>
      <c r="H491" s="13"/>
      <c r="I491" s="24">
        <f t="shared" si="872"/>
        <v>3500</v>
      </c>
      <c r="J491" s="24">
        <f t="shared" si="873"/>
        <v>0</v>
      </c>
      <c r="K491" s="24">
        <f t="shared" si="871"/>
        <v>3500</v>
      </c>
    </row>
    <row r="492" spans="1:11" ht="15.75">
      <c r="A492" s="11">
        <v>43101</v>
      </c>
      <c r="B492" s="12" t="s">
        <v>61</v>
      </c>
      <c r="C492" s="12">
        <v>2500</v>
      </c>
      <c r="D492" s="12"/>
      <c r="E492" s="12" t="s">
        <v>10</v>
      </c>
      <c r="F492" s="13">
        <v>248</v>
      </c>
      <c r="G492" s="13">
        <v>249.2</v>
      </c>
      <c r="H492" s="13">
        <v>250.4</v>
      </c>
      <c r="I492" s="24">
        <f t="shared" ref="I492" si="879">(IF(E492="SELL",F492-G492,IF(E492="BUY",G492-F492)))*C492</f>
        <v>2999.9999999999718</v>
      </c>
      <c r="J492" s="24">
        <f t="shared" ref="J492" si="880">(IF(E492="SELL",IF(H492="",0,G492-H492),IF(E492="BUY",IF(H492="",0,H492-G492))))*C492</f>
        <v>3000.0000000000427</v>
      </c>
      <c r="K492" s="24">
        <f t="shared" si="871"/>
        <v>6000.0000000000146</v>
      </c>
    </row>
    <row r="493" spans="1:11" ht="15.75">
      <c r="A493" s="11">
        <v>43098</v>
      </c>
      <c r="B493" s="12" t="s">
        <v>60</v>
      </c>
      <c r="C493" s="12">
        <v>1200</v>
      </c>
      <c r="D493" s="12"/>
      <c r="E493" s="12" t="s">
        <v>10</v>
      </c>
      <c r="F493" s="13">
        <v>617.35</v>
      </c>
      <c r="G493" s="13">
        <v>617.35</v>
      </c>
      <c r="H493" s="13"/>
      <c r="I493" s="24">
        <f t="shared" si="872"/>
        <v>0</v>
      </c>
      <c r="J493" s="24">
        <f t="shared" si="873"/>
        <v>0</v>
      </c>
      <c r="K493" s="24">
        <f t="shared" si="871"/>
        <v>0</v>
      </c>
    </row>
    <row r="494" spans="1:11" ht="15.75">
      <c r="A494" s="11">
        <v>43098</v>
      </c>
      <c r="B494" s="12" t="s">
        <v>9</v>
      </c>
      <c r="C494" s="12">
        <v>9000</v>
      </c>
      <c r="D494" s="12"/>
      <c r="E494" s="12" t="s">
        <v>10</v>
      </c>
      <c r="F494" s="13">
        <v>65.900000000000006</v>
      </c>
      <c r="G494" s="13">
        <v>66.5</v>
      </c>
      <c r="H494" s="13">
        <v>67.099999999999994</v>
      </c>
      <c r="I494" s="24">
        <f t="shared" ref="I494:I495" si="881">(IF(E494="SELL",F494-G494,IF(E494="BUY",G494-F494)))*C494</f>
        <v>5399.9999999999491</v>
      </c>
      <c r="J494" s="24">
        <f t="shared" ref="J494:J543" si="882">(IF(E494="SELL",IF(H494="",0,G494-H494),IF(E494="BUY",IF(H494="",0,H494-G494))))*C494</f>
        <v>5399.9999999999491</v>
      </c>
      <c r="K494" s="24">
        <f t="shared" si="871"/>
        <v>10799.999999999898</v>
      </c>
    </row>
    <row r="495" spans="1:11" ht="15.75">
      <c r="A495" s="11">
        <v>43098</v>
      </c>
      <c r="B495" s="12" t="s">
        <v>11</v>
      </c>
      <c r="C495" s="12">
        <v>2000</v>
      </c>
      <c r="D495" s="12"/>
      <c r="E495" s="12" t="s">
        <v>10</v>
      </c>
      <c r="F495" s="13">
        <v>772</v>
      </c>
      <c r="G495" s="13">
        <v>776</v>
      </c>
      <c r="H495" s="13">
        <v>780</v>
      </c>
      <c r="I495" s="24">
        <f t="shared" si="881"/>
        <v>8000</v>
      </c>
      <c r="J495" s="24">
        <f t="shared" si="882"/>
        <v>8000</v>
      </c>
      <c r="K495" s="24">
        <f t="shared" ref="K495:K569" si="883">SUM(I495,J495)</f>
        <v>16000</v>
      </c>
    </row>
    <row r="496" spans="1:11" ht="15.75">
      <c r="A496" s="11">
        <v>43098</v>
      </c>
      <c r="B496" s="12" t="s">
        <v>12</v>
      </c>
      <c r="C496" s="12">
        <v>1000</v>
      </c>
      <c r="D496" s="12"/>
      <c r="E496" s="12" t="s">
        <v>10</v>
      </c>
      <c r="F496" s="13">
        <v>1766</v>
      </c>
      <c r="G496" s="13">
        <v>1766</v>
      </c>
      <c r="H496" s="13"/>
      <c r="I496" s="24">
        <f t="shared" ref="I496:I543" si="884">(IF(E496="SELL",F496-G496,IF(E496="BUY",G496-F496)))*C496</f>
        <v>0</v>
      </c>
      <c r="J496" s="24">
        <f t="shared" si="882"/>
        <v>0</v>
      </c>
      <c r="K496" s="24">
        <f t="shared" si="883"/>
        <v>0</v>
      </c>
    </row>
    <row r="497" spans="1:11" ht="15.75">
      <c r="A497" s="11">
        <v>43098</v>
      </c>
      <c r="B497" s="12" t="s">
        <v>13</v>
      </c>
      <c r="C497" s="12">
        <v>4000</v>
      </c>
      <c r="D497" s="12"/>
      <c r="E497" s="12" t="s">
        <v>10</v>
      </c>
      <c r="F497" s="13">
        <v>224</v>
      </c>
      <c r="G497" s="13">
        <v>224</v>
      </c>
      <c r="H497" s="13"/>
      <c r="I497" s="24">
        <f t="shared" si="884"/>
        <v>0</v>
      </c>
      <c r="J497" s="24">
        <f t="shared" si="882"/>
        <v>0</v>
      </c>
      <c r="K497" s="24">
        <f t="shared" si="883"/>
        <v>0</v>
      </c>
    </row>
    <row r="498" spans="1:11" ht="15.75">
      <c r="A498" s="11">
        <v>43097</v>
      </c>
      <c r="B498" s="12" t="s">
        <v>15</v>
      </c>
      <c r="C498" s="12">
        <v>500</v>
      </c>
      <c r="D498" s="12"/>
      <c r="E498" s="12" t="s">
        <v>16</v>
      </c>
      <c r="F498" s="13">
        <v>1866</v>
      </c>
      <c r="G498" s="13">
        <v>1870</v>
      </c>
      <c r="H498" s="13"/>
      <c r="I498" s="24">
        <f>(IF(E498="SELL",F498-G498,IF(E498="BUY",G498-F498)))*C498</f>
        <v>-2000</v>
      </c>
      <c r="J498" s="24">
        <f>(IF(E498="SELL",IF(H498="",0,G498-H498),IF(E498="BUY",IF(H498="",0,H498-G498))))*C498</f>
        <v>0</v>
      </c>
      <c r="K498" s="24">
        <f>SUM(I498,J498)</f>
        <v>-2000</v>
      </c>
    </row>
    <row r="499" spans="1:11" ht="15.75">
      <c r="A499" s="11">
        <v>43097</v>
      </c>
      <c r="B499" s="12" t="s">
        <v>14</v>
      </c>
      <c r="C499" s="12">
        <v>4500</v>
      </c>
      <c r="D499" s="12"/>
      <c r="E499" s="12" t="s">
        <v>10</v>
      </c>
      <c r="F499" s="13">
        <v>152.5</v>
      </c>
      <c r="G499" s="13">
        <v>152.5</v>
      </c>
      <c r="H499" s="13"/>
      <c r="I499" s="24">
        <f t="shared" si="884"/>
        <v>0</v>
      </c>
      <c r="J499" s="24">
        <f t="shared" si="882"/>
        <v>0</v>
      </c>
      <c r="K499" s="24">
        <f t="shared" si="883"/>
        <v>0</v>
      </c>
    </row>
    <row r="500" spans="1:11" ht="15.75">
      <c r="A500" s="11">
        <v>43096</v>
      </c>
      <c r="B500" s="12" t="s">
        <v>17</v>
      </c>
      <c r="C500" s="12">
        <v>1200</v>
      </c>
      <c r="D500" s="12"/>
      <c r="E500" s="12" t="s">
        <v>10</v>
      </c>
      <c r="F500" s="13">
        <v>501.55</v>
      </c>
      <c r="G500" s="13">
        <v>505.5</v>
      </c>
      <c r="H500" s="13"/>
      <c r="I500" s="24">
        <f t="shared" si="884"/>
        <v>4739.9999999999864</v>
      </c>
      <c r="J500" s="24">
        <f t="shared" si="882"/>
        <v>0</v>
      </c>
      <c r="K500" s="24">
        <f t="shared" si="883"/>
        <v>4739.9999999999864</v>
      </c>
    </row>
    <row r="501" spans="1:11" ht="15.75">
      <c r="A501" s="11">
        <v>43096</v>
      </c>
      <c r="B501" s="12" t="s">
        <v>18</v>
      </c>
      <c r="C501" s="12">
        <v>1500</v>
      </c>
      <c r="D501" s="12"/>
      <c r="E501" s="12" t="s">
        <v>10</v>
      </c>
      <c r="F501" s="13">
        <v>477.45</v>
      </c>
      <c r="G501" s="13">
        <v>477.45</v>
      </c>
      <c r="H501" s="13"/>
      <c r="I501" s="24">
        <f t="shared" si="884"/>
        <v>0</v>
      </c>
      <c r="J501" s="24">
        <f t="shared" si="882"/>
        <v>0</v>
      </c>
      <c r="K501" s="24">
        <f t="shared" si="883"/>
        <v>0</v>
      </c>
    </row>
    <row r="502" spans="1:11" ht="15.75">
      <c r="A502" s="11">
        <v>43096</v>
      </c>
      <c r="B502" s="12" t="s">
        <v>19</v>
      </c>
      <c r="C502" s="12">
        <v>1100</v>
      </c>
      <c r="D502" s="12"/>
      <c r="E502" s="12" t="s">
        <v>10</v>
      </c>
      <c r="F502" s="13">
        <v>761</v>
      </c>
      <c r="G502" s="13">
        <v>755</v>
      </c>
      <c r="H502" s="13"/>
      <c r="I502" s="24">
        <f t="shared" si="884"/>
        <v>-6600</v>
      </c>
      <c r="J502" s="24">
        <f t="shared" si="882"/>
        <v>0</v>
      </c>
      <c r="K502" s="24">
        <f t="shared" si="883"/>
        <v>-6600</v>
      </c>
    </row>
    <row r="503" spans="1:11" ht="15.75">
      <c r="A503" s="11">
        <v>43095</v>
      </c>
      <c r="B503" s="12" t="s">
        <v>20</v>
      </c>
      <c r="C503" s="12">
        <v>625</v>
      </c>
      <c r="D503" s="12"/>
      <c r="E503" s="12" t="s">
        <v>10</v>
      </c>
      <c r="F503" s="13">
        <v>1367</v>
      </c>
      <c r="G503" s="13">
        <v>1377</v>
      </c>
      <c r="H503" s="13">
        <v>1387</v>
      </c>
      <c r="I503" s="24">
        <f t="shared" si="884"/>
        <v>6250</v>
      </c>
      <c r="J503" s="24">
        <f t="shared" si="882"/>
        <v>6250</v>
      </c>
      <c r="K503" s="24">
        <f t="shared" si="883"/>
        <v>12500</v>
      </c>
    </row>
    <row r="504" spans="1:11" ht="15.75">
      <c r="A504" s="11">
        <v>43095</v>
      </c>
      <c r="B504" s="12" t="s">
        <v>21</v>
      </c>
      <c r="C504" s="12">
        <v>600</v>
      </c>
      <c r="D504" s="12"/>
      <c r="E504" s="12" t="s">
        <v>10</v>
      </c>
      <c r="F504" s="13">
        <v>1205</v>
      </c>
      <c r="G504" s="13">
        <v>1215</v>
      </c>
      <c r="H504" s="13"/>
      <c r="I504" s="24">
        <f t="shared" si="884"/>
        <v>6000</v>
      </c>
      <c r="J504" s="24">
        <f t="shared" si="882"/>
        <v>0</v>
      </c>
      <c r="K504" s="24">
        <f t="shared" si="883"/>
        <v>6000</v>
      </c>
    </row>
    <row r="505" spans="1:11" ht="15.75">
      <c r="A505" s="11">
        <v>43095</v>
      </c>
      <c r="B505" s="12" t="s">
        <v>22</v>
      </c>
      <c r="C505" s="12">
        <v>1600</v>
      </c>
      <c r="D505" s="12"/>
      <c r="E505" s="12" t="s">
        <v>10</v>
      </c>
      <c r="F505" s="13">
        <v>318</v>
      </c>
      <c r="G505" s="13">
        <v>313</v>
      </c>
      <c r="H505" s="13"/>
      <c r="I505" s="24">
        <f t="shared" si="884"/>
        <v>-8000</v>
      </c>
      <c r="J505" s="24">
        <f t="shared" si="882"/>
        <v>0</v>
      </c>
      <c r="K505" s="24">
        <f t="shared" si="883"/>
        <v>-8000</v>
      </c>
    </row>
    <row r="506" spans="1:11" ht="15.75">
      <c r="A506" s="11">
        <v>43091</v>
      </c>
      <c r="B506" s="12" t="s">
        <v>23</v>
      </c>
      <c r="C506" s="12">
        <v>300</v>
      </c>
      <c r="D506" s="12"/>
      <c r="E506" s="12" t="s">
        <v>10</v>
      </c>
      <c r="F506" s="13">
        <v>1617</v>
      </c>
      <c r="G506" s="13">
        <v>1630</v>
      </c>
      <c r="H506" s="13"/>
      <c r="I506" s="24">
        <f t="shared" si="884"/>
        <v>3900</v>
      </c>
      <c r="J506" s="24">
        <f t="shared" si="882"/>
        <v>0</v>
      </c>
      <c r="K506" s="24">
        <f t="shared" si="883"/>
        <v>3900</v>
      </c>
    </row>
    <row r="507" spans="1:11" ht="15.75">
      <c r="A507" s="11">
        <v>43090</v>
      </c>
      <c r="B507" s="12" t="s">
        <v>24</v>
      </c>
      <c r="C507" s="12">
        <v>200</v>
      </c>
      <c r="D507" s="12"/>
      <c r="E507" s="12" t="s">
        <v>10</v>
      </c>
      <c r="F507" s="13">
        <v>5350</v>
      </c>
      <c r="G507" s="13">
        <v>5400</v>
      </c>
      <c r="H507" s="13"/>
      <c r="I507" s="24">
        <f t="shared" si="884"/>
        <v>10000</v>
      </c>
      <c r="J507" s="24">
        <f t="shared" si="882"/>
        <v>0</v>
      </c>
      <c r="K507" s="24">
        <f t="shared" si="883"/>
        <v>10000</v>
      </c>
    </row>
    <row r="508" spans="1:11" ht="15.75">
      <c r="A508" s="11">
        <v>43090</v>
      </c>
      <c r="B508" s="12" t="s">
        <v>25</v>
      </c>
      <c r="C508" s="12">
        <v>1000</v>
      </c>
      <c r="D508" s="12"/>
      <c r="E508" s="12" t="s">
        <v>10</v>
      </c>
      <c r="F508" s="13">
        <v>708</v>
      </c>
      <c r="G508" s="13">
        <v>718</v>
      </c>
      <c r="H508" s="13"/>
      <c r="I508" s="24">
        <f t="shared" si="884"/>
        <v>10000</v>
      </c>
      <c r="J508" s="24">
        <f t="shared" si="882"/>
        <v>0</v>
      </c>
      <c r="K508" s="24">
        <f t="shared" si="883"/>
        <v>10000</v>
      </c>
    </row>
    <row r="509" spans="1:11" ht="15.75">
      <c r="A509" s="11">
        <v>43089</v>
      </c>
      <c r="B509" s="12" t="s">
        <v>26</v>
      </c>
      <c r="C509" s="12">
        <v>800</v>
      </c>
      <c r="D509" s="12"/>
      <c r="E509" s="12" t="s">
        <v>10</v>
      </c>
      <c r="F509" s="13">
        <v>813</v>
      </c>
      <c r="G509" s="13">
        <v>823</v>
      </c>
      <c r="H509" s="13"/>
      <c r="I509" s="24">
        <f t="shared" si="884"/>
        <v>8000</v>
      </c>
      <c r="J509" s="24">
        <f t="shared" si="882"/>
        <v>0</v>
      </c>
      <c r="K509" s="24">
        <f t="shared" si="883"/>
        <v>8000</v>
      </c>
    </row>
    <row r="510" spans="1:11" ht="15.75">
      <c r="A510" s="11">
        <v>43089</v>
      </c>
      <c r="B510" s="12" t="s">
        <v>27</v>
      </c>
      <c r="C510" s="12">
        <v>1500</v>
      </c>
      <c r="D510" s="12"/>
      <c r="E510" s="12" t="s">
        <v>10</v>
      </c>
      <c r="F510" s="13">
        <v>622</v>
      </c>
      <c r="G510" s="13">
        <v>615</v>
      </c>
      <c r="H510" s="13"/>
      <c r="I510" s="24">
        <f t="shared" si="884"/>
        <v>-10500</v>
      </c>
      <c r="J510" s="24">
        <f t="shared" si="882"/>
        <v>0</v>
      </c>
      <c r="K510" s="24">
        <f t="shared" si="883"/>
        <v>-10500</v>
      </c>
    </row>
    <row r="511" spans="1:11" ht="15.75">
      <c r="A511" s="11">
        <v>43088</v>
      </c>
      <c r="B511" s="12" t="s">
        <v>27</v>
      </c>
      <c r="C511" s="12">
        <v>1500</v>
      </c>
      <c r="D511" s="12"/>
      <c r="E511" s="12" t="s">
        <v>10</v>
      </c>
      <c r="F511" s="13">
        <v>609.5</v>
      </c>
      <c r="G511" s="13">
        <v>615</v>
      </c>
      <c r="H511" s="13"/>
      <c r="I511" s="24">
        <f t="shared" si="884"/>
        <v>8250</v>
      </c>
      <c r="J511" s="24">
        <f t="shared" si="882"/>
        <v>0</v>
      </c>
      <c r="K511" s="24">
        <f t="shared" si="883"/>
        <v>8250</v>
      </c>
    </row>
    <row r="512" spans="1:11" ht="15.75">
      <c r="A512" s="11">
        <v>43088</v>
      </c>
      <c r="B512" s="12" t="s">
        <v>22</v>
      </c>
      <c r="C512" s="12">
        <v>2750</v>
      </c>
      <c r="D512" s="12"/>
      <c r="E512" s="12" t="s">
        <v>10</v>
      </c>
      <c r="F512" s="13">
        <v>313.2</v>
      </c>
      <c r="G512" s="13">
        <v>315.2</v>
      </c>
      <c r="H512" s="13"/>
      <c r="I512" s="24">
        <f t="shared" si="884"/>
        <v>5500</v>
      </c>
      <c r="J512" s="24">
        <f t="shared" si="882"/>
        <v>0</v>
      </c>
      <c r="K512" s="24">
        <f t="shared" si="883"/>
        <v>5500</v>
      </c>
    </row>
    <row r="513" spans="1:11" ht="15.75">
      <c r="A513" s="11">
        <v>43087</v>
      </c>
      <c r="B513" s="12" t="s">
        <v>29</v>
      </c>
      <c r="C513" s="12">
        <v>3200</v>
      </c>
      <c r="D513" s="12"/>
      <c r="E513" s="12" t="s">
        <v>10</v>
      </c>
      <c r="F513" s="13">
        <v>365</v>
      </c>
      <c r="G513" s="13">
        <v>368</v>
      </c>
      <c r="H513" s="13"/>
      <c r="I513" s="24">
        <f t="shared" si="884"/>
        <v>9600</v>
      </c>
      <c r="J513" s="24">
        <f t="shared" si="882"/>
        <v>0</v>
      </c>
      <c r="K513" s="24">
        <f t="shared" si="883"/>
        <v>9600</v>
      </c>
    </row>
    <row r="514" spans="1:11" ht="15.75">
      <c r="A514" s="11">
        <v>43087</v>
      </c>
      <c r="B514" s="12" t="s">
        <v>25</v>
      </c>
      <c r="C514" s="12">
        <v>1000</v>
      </c>
      <c r="D514" s="12"/>
      <c r="E514" s="12" t="s">
        <v>10</v>
      </c>
      <c r="F514" s="13">
        <v>716.75</v>
      </c>
      <c r="G514" s="13">
        <v>725</v>
      </c>
      <c r="H514" s="13">
        <v>732</v>
      </c>
      <c r="I514" s="24">
        <f t="shared" si="884"/>
        <v>8250</v>
      </c>
      <c r="J514" s="24">
        <f t="shared" si="882"/>
        <v>7000</v>
      </c>
      <c r="K514" s="24">
        <f t="shared" si="883"/>
        <v>15250</v>
      </c>
    </row>
    <row r="515" spans="1:11" ht="15.75">
      <c r="A515" s="11">
        <v>43084</v>
      </c>
      <c r="B515" s="12" t="s">
        <v>28</v>
      </c>
      <c r="C515" s="12">
        <v>1000</v>
      </c>
      <c r="D515" s="12"/>
      <c r="E515" s="12" t="s">
        <v>10</v>
      </c>
      <c r="F515" s="13">
        <v>1474</v>
      </c>
      <c r="G515" s="13">
        <v>1484</v>
      </c>
      <c r="H515" s="13"/>
      <c r="I515" s="24">
        <f t="shared" si="884"/>
        <v>10000</v>
      </c>
      <c r="J515" s="24">
        <f t="shared" si="882"/>
        <v>0</v>
      </c>
      <c r="K515" s="24">
        <f t="shared" si="883"/>
        <v>10000</v>
      </c>
    </row>
    <row r="516" spans="1:11" ht="15.75">
      <c r="A516" s="11">
        <v>43084</v>
      </c>
      <c r="B516" s="12" t="s">
        <v>30</v>
      </c>
      <c r="C516" s="12">
        <v>3750</v>
      </c>
      <c r="D516" s="12"/>
      <c r="E516" s="12" t="s">
        <v>10</v>
      </c>
      <c r="F516" s="13">
        <v>185</v>
      </c>
      <c r="G516" s="13">
        <v>187</v>
      </c>
      <c r="H516" s="13"/>
      <c r="I516" s="24">
        <f t="shared" si="884"/>
        <v>7500</v>
      </c>
      <c r="J516" s="24">
        <f t="shared" si="882"/>
        <v>0</v>
      </c>
      <c r="K516" s="24">
        <f t="shared" si="883"/>
        <v>7500</v>
      </c>
    </row>
    <row r="517" spans="1:11" ht="15.75">
      <c r="A517" s="11">
        <v>43084</v>
      </c>
      <c r="B517" s="12" t="s">
        <v>14</v>
      </c>
      <c r="C517" s="12">
        <v>4500</v>
      </c>
      <c r="D517" s="12"/>
      <c r="E517" s="12" t="s">
        <v>16</v>
      </c>
      <c r="F517" s="13">
        <v>139.30000000000001</v>
      </c>
      <c r="G517" s="13">
        <v>142.9</v>
      </c>
      <c r="H517" s="13"/>
      <c r="I517" s="24">
        <f t="shared" si="884"/>
        <v>-16199.999999999975</v>
      </c>
      <c r="J517" s="24">
        <f t="shared" si="882"/>
        <v>0</v>
      </c>
      <c r="K517" s="24">
        <f t="shared" si="883"/>
        <v>-16199.999999999975</v>
      </c>
    </row>
    <row r="518" spans="1:11" ht="15.75">
      <c r="A518" s="11">
        <v>43083</v>
      </c>
      <c r="B518" s="12" t="s">
        <v>31</v>
      </c>
      <c r="C518" s="12">
        <v>200</v>
      </c>
      <c r="D518" s="12"/>
      <c r="E518" s="12" t="s">
        <v>10</v>
      </c>
      <c r="F518" s="13">
        <v>4275.5</v>
      </c>
      <c r="G518" s="13">
        <v>4300</v>
      </c>
      <c r="H518" s="13">
        <v>4325</v>
      </c>
      <c r="I518" s="24">
        <f t="shared" si="884"/>
        <v>4900</v>
      </c>
      <c r="J518" s="24">
        <f t="shared" si="882"/>
        <v>5000</v>
      </c>
      <c r="K518" s="24">
        <f t="shared" si="883"/>
        <v>9900</v>
      </c>
    </row>
    <row r="519" spans="1:11" ht="15.75">
      <c r="A519" s="11">
        <v>43083</v>
      </c>
      <c r="B519" s="12" t="s">
        <v>29</v>
      </c>
      <c r="C519" s="12">
        <v>3200</v>
      </c>
      <c r="D519" s="12"/>
      <c r="E519" s="12" t="s">
        <v>10</v>
      </c>
      <c r="F519" s="13">
        <v>357.7</v>
      </c>
      <c r="G519" s="13">
        <v>359.7</v>
      </c>
      <c r="H519" s="13"/>
      <c r="I519" s="24">
        <f t="shared" si="884"/>
        <v>6400</v>
      </c>
      <c r="J519" s="24">
        <f t="shared" si="882"/>
        <v>0</v>
      </c>
      <c r="K519" s="24">
        <f t="shared" si="883"/>
        <v>6400</v>
      </c>
    </row>
    <row r="520" spans="1:11" ht="15.75">
      <c r="A520" s="11">
        <v>43083</v>
      </c>
      <c r="B520" s="12" t="s">
        <v>32</v>
      </c>
      <c r="C520" s="12">
        <v>25</v>
      </c>
      <c r="D520" s="12"/>
      <c r="E520" s="12" t="s">
        <v>16</v>
      </c>
      <c r="F520" s="13">
        <v>28773</v>
      </c>
      <c r="G520" s="13">
        <v>28573</v>
      </c>
      <c r="H520" s="13"/>
      <c r="I520" s="24">
        <f t="shared" si="884"/>
        <v>5000</v>
      </c>
      <c r="J520" s="24">
        <f t="shared" si="882"/>
        <v>0</v>
      </c>
      <c r="K520" s="24">
        <f t="shared" si="883"/>
        <v>5000</v>
      </c>
    </row>
    <row r="521" spans="1:11" ht="15.75">
      <c r="A521" s="11">
        <v>43083</v>
      </c>
      <c r="B521" s="12" t="s">
        <v>33</v>
      </c>
      <c r="C521" s="12">
        <v>700</v>
      </c>
      <c r="D521" s="12"/>
      <c r="E521" s="12" t="s">
        <v>10</v>
      </c>
      <c r="F521" s="13">
        <v>881</v>
      </c>
      <c r="G521" s="13">
        <v>881</v>
      </c>
      <c r="H521" s="13"/>
      <c r="I521" s="24">
        <f t="shared" si="884"/>
        <v>0</v>
      </c>
      <c r="J521" s="24">
        <f t="shared" si="882"/>
        <v>0</v>
      </c>
      <c r="K521" s="24">
        <f t="shared" si="883"/>
        <v>0</v>
      </c>
    </row>
    <row r="522" spans="1:11" ht="15.75">
      <c r="A522" s="11">
        <v>43082</v>
      </c>
      <c r="B522" s="12" t="s">
        <v>31</v>
      </c>
      <c r="C522" s="12">
        <v>200</v>
      </c>
      <c r="D522" s="12"/>
      <c r="E522" s="12" t="s">
        <v>10</v>
      </c>
      <c r="F522" s="13">
        <v>4267</v>
      </c>
      <c r="G522" s="13">
        <v>4300</v>
      </c>
      <c r="H522" s="13">
        <v>4333</v>
      </c>
      <c r="I522" s="24">
        <f t="shared" si="884"/>
        <v>6600</v>
      </c>
      <c r="J522" s="24">
        <f t="shared" si="882"/>
        <v>6600</v>
      </c>
      <c r="K522" s="24">
        <f t="shared" si="883"/>
        <v>13200</v>
      </c>
    </row>
    <row r="523" spans="1:11" ht="15.75">
      <c r="A523" s="11">
        <v>43082</v>
      </c>
      <c r="B523" s="12" t="s">
        <v>31</v>
      </c>
      <c r="C523" s="12">
        <v>200</v>
      </c>
      <c r="D523" s="12"/>
      <c r="E523" s="12" t="s">
        <v>10</v>
      </c>
      <c r="F523" s="13">
        <v>4200</v>
      </c>
      <c r="G523" s="13">
        <v>4225</v>
      </c>
      <c r="H523" s="13">
        <v>4250</v>
      </c>
      <c r="I523" s="24">
        <f t="shared" si="884"/>
        <v>5000</v>
      </c>
      <c r="J523" s="24">
        <f t="shared" si="882"/>
        <v>5000</v>
      </c>
      <c r="K523" s="24">
        <f t="shared" si="883"/>
        <v>10000</v>
      </c>
    </row>
    <row r="524" spans="1:11" ht="15.75">
      <c r="A524" s="11">
        <v>43082</v>
      </c>
      <c r="B524" s="12" t="s">
        <v>34</v>
      </c>
      <c r="C524" s="12">
        <v>4500</v>
      </c>
      <c r="D524" s="12"/>
      <c r="E524" s="12" t="s">
        <v>10</v>
      </c>
      <c r="F524" s="13">
        <v>124.9</v>
      </c>
      <c r="G524" s="13">
        <v>125.9</v>
      </c>
      <c r="H524" s="13">
        <v>126.9</v>
      </c>
      <c r="I524" s="24">
        <f t="shared" si="884"/>
        <v>4500</v>
      </c>
      <c r="J524" s="24">
        <f t="shared" si="882"/>
        <v>4500</v>
      </c>
      <c r="K524" s="24">
        <f t="shared" si="883"/>
        <v>9000</v>
      </c>
    </row>
    <row r="525" spans="1:11" ht="15.75">
      <c r="A525" s="11">
        <v>43081</v>
      </c>
      <c r="B525" s="12" t="s">
        <v>35</v>
      </c>
      <c r="C525" s="12">
        <v>1700</v>
      </c>
      <c r="D525" s="12"/>
      <c r="E525" s="12" t="s">
        <v>16</v>
      </c>
      <c r="F525" s="13">
        <v>361</v>
      </c>
      <c r="G525" s="13">
        <v>357</v>
      </c>
      <c r="H525" s="13"/>
      <c r="I525" s="24">
        <f t="shared" si="884"/>
        <v>6800</v>
      </c>
      <c r="J525" s="24">
        <f t="shared" si="882"/>
        <v>0</v>
      </c>
      <c r="K525" s="24">
        <f t="shared" si="883"/>
        <v>6800</v>
      </c>
    </row>
    <row r="526" spans="1:11" ht="15.75">
      <c r="A526" s="11">
        <v>43081</v>
      </c>
      <c r="B526" s="12" t="s">
        <v>36</v>
      </c>
      <c r="C526" s="12">
        <v>550</v>
      </c>
      <c r="D526" s="12"/>
      <c r="E526" s="12" t="s">
        <v>10</v>
      </c>
      <c r="F526" s="13">
        <v>1395</v>
      </c>
      <c r="G526" s="13">
        <v>1395</v>
      </c>
      <c r="H526" s="13"/>
      <c r="I526" s="24">
        <f t="shared" si="884"/>
        <v>0</v>
      </c>
      <c r="J526" s="24">
        <f t="shared" si="882"/>
        <v>0</v>
      </c>
      <c r="K526" s="24">
        <f t="shared" si="883"/>
        <v>0</v>
      </c>
    </row>
    <row r="527" spans="1:11" ht="15.75">
      <c r="A527" s="11">
        <v>43081</v>
      </c>
      <c r="B527" s="12" t="s">
        <v>37</v>
      </c>
      <c r="C527" s="12">
        <v>1800</v>
      </c>
      <c r="D527" s="12"/>
      <c r="E527" s="12" t="s">
        <v>10</v>
      </c>
      <c r="F527" s="13">
        <v>524.29999999999995</v>
      </c>
      <c r="G527" s="13">
        <v>521</v>
      </c>
      <c r="H527" s="13"/>
      <c r="I527" s="24">
        <f t="shared" si="884"/>
        <v>-5939.9999999999181</v>
      </c>
      <c r="J527" s="24">
        <f t="shared" si="882"/>
        <v>0</v>
      </c>
      <c r="K527" s="24">
        <f t="shared" si="883"/>
        <v>-5939.9999999999181</v>
      </c>
    </row>
    <row r="528" spans="1:11" ht="15.75">
      <c r="A528" s="11">
        <v>43080</v>
      </c>
      <c r="B528" s="12" t="s">
        <v>36</v>
      </c>
      <c r="C528" s="12">
        <v>550</v>
      </c>
      <c r="D528" s="12"/>
      <c r="E528" s="12" t="s">
        <v>10</v>
      </c>
      <c r="F528" s="13">
        <v>1370</v>
      </c>
      <c r="G528" s="13">
        <v>1385</v>
      </c>
      <c r="H528" s="13"/>
      <c r="I528" s="24">
        <f t="shared" si="884"/>
        <v>8250</v>
      </c>
      <c r="J528" s="24">
        <f t="shared" si="882"/>
        <v>0</v>
      </c>
      <c r="K528" s="24">
        <f t="shared" si="883"/>
        <v>8250</v>
      </c>
    </row>
    <row r="529" spans="1:11" ht="15.75">
      <c r="A529" s="11">
        <v>43080</v>
      </c>
      <c r="B529" s="12" t="s">
        <v>38</v>
      </c>
      <c r="C529" s="12">
        <v>750</v>
      </c>
      <c r="D529" s="12"/>
      <c r="E529" s="12" t="s">
        <v>10</v>
      </c>
      <c r="F529" s="13">
        <v>429.5</v>
      </c>
      <c r="G529" s="13">
        <v>429.5</v>
      </c>
      <c r="H529" s="13"/>
      <c r="I529" s="24">
        <f t="shared" si="884"/>
        <v>0</v>
      </c>
      <c r="J529" s="24">
        <f t="shared" si="882"/>
        <v>0</v>
      </c>
      <c r="K529" s="24">
        <f t="shared" si="883"/>
        <v>0</v>
      </c>
    </row>
    <row r="530" spans="1:11" ht="15.75">
      <c r="A530" s="11">
        <v>43080</v>
      </c>
      <c r="B530" s="12" t="s">
        <v>39</v>
      </c>
      <c r="C530" s="12">
        <v>5000</v>
      </c>
      <c r="D530" s="12"/>
      <c r="E530" s="12" t="s">
        <v>10</v>
      </c>
      <c r="F530" s="13">
        <v>133.19999999999999</v>
      </c>
      <c r="G530" s="13">
        <v>133.19999999999999</v>
      </c>
      <c r="H530" s="13"/>
      <c r="I530" s="24">
        <f t="shared" si="884"/>
        <v>0</v>
      </c>
      <c r="J530" s="24">
        <f t="shared" si="882"/>
        <v>0</v>
      </c>
      <c r="K530" s="24">
        <f t="shared" si="883"/>
        <v>0</v>
      </c>
    </row>
    <row r="531" spans="1:11" ht="15.75">
      <c r="A531" s="11">
        <v>43076</v>
      </c>
      <c r="B531" s="12" t="s">
        <v>40</v>
      </c>
      <c r="C531" s="12">
        <v>500</v>
      </c>
      <c r="D531" s="12"/>
      <c r="E531" s="12" t="s">
        <v>16</v>
      </c>
      <c r="F531" s="13">
        <v>1680</v>
      </c>
      <c r="G531" s="13">
        <v>1660</v>
      </c>
      <c r="H531" s="13"/>
      <c r="I531" s="24">
        <f t="shared" si="884"/>
        <v>10000</v>
      </c>
      <c r="J531" s="24">
        <f t="shared" si="882"/>
        <v>0</v>
      </c>
      <c r="K531" s="24">
        <f t="shared" si="883"/>
        <v>10000</v>
      </c>
    </row>
    <row r="532" spans="1:11" ht="15.75">
      <c r="A532" s="11">
        <v>43076</v>
      </c>
      <c r="B532" s="12" t="s">
        <v>41</v>
      </c>
      <c r="C532" s="12">
        <v>4500</v>
      </c>
      <c r="D532" s="12"/>
      <c r="E532" s="12" t="s">
        <v>16</v>
      </c>
      <c r="F532" s="13">
        <v>170.7</v>
      </c>
      <c r="G532" s="13">
        <v>168.7</v>
      </c>
      <c r="H532" s="13"/>
      <c r="I532" s="24">
        <f t="shared" si="884"/>
        <v>9000</v>
      </c>
      <c r="J532" s="24">
        <f t="shared" si="882"/>
        <v>0</v>
      </c>
      <c r="K532" s="24">
        <f t="shared" si="883"/>
        <v>9000</v>
      </c>
    </row>
    <row r="533" spans="1:11" ht="15.75">
      <c r="A533" s="11">
        <v>43076</v>
      </c>
      <c r="B533" s="12" t="s">
        <v>42</v>
      </c>
      <c r="C533" s="12">
        <v>600</v>
      </c>
      <c r="D533" s="12"/>
      <c r="E533" s="12" t="s">
        <v>16</v>
      </c>
      <c r="F533" s="13">
        <v>1114.3</v>
      </c>
      <c r="G533" s="13">
        <v>1104.3</v>
      </c>
      <c r="H533" s="13"/>
      <c r="I533" s="24">
        <f t="shared" si="884"/>
        <v>6000</v>
      </c>
      <c r="J533" s="24">
        <f t="shared" si="882"/>
        <v>0</v>
      </c>
      <c r="K533" s="24">
        <f t="shared" si="883"/>
        <v>6000</v>
      </c>
    </row>
    <row r="534" spans="1:11" ht="15.75">
      <c r="A534" s="11">
        <v>43075</v>
      </c>
      <c r="B534" s="12" t="s">
        <v>43</v>
      </c>
      <c r="C534" s="12">
        <v>40</v>
      </c>
      <c r="D534" s="12"/>
      <c r="E534" s="12" t="s">
        <v>16</v>
      </c>
      <c r="F534" s="13">
        <v>25083</v>
      </c>
      <c r="G534" s="13">
        <v>24883</v>
      </c>
      <c r="H534" s="13"/>
      <c r="I534" s="24">
        <f t="shared" si="884"/>
        <v>8000</v>
      </c>
      <c r="J534" s="24">
        <f t="shared" si="882"/>
        <v>0</v>
      </c>
      <c r="K534" s="24">
        <f t="shared" si="883"/>
        <v>8000</v>
      </c>
    </row>
    <row r="535" spans="1:11" ht="15.75">
      <c r="A535" s="11">
        <v>43075</v>
      </c>
      <c r="B535" s="12" t="s">
        <v>44</v>
      </c>
      <c r="C535" s="12">
        <v>1200</v>
      </c>
      <c r="D535" s="12"/>
      <c r="E535" s="12" t="s">
        <v>10</v>
      </c>
      <c r="F535" s="13">
        <v>692</v>
      </c>
      <c r="G535" s="13">
        <v>696</v>
      </c>
      <c r="H535" s="13"/>
      <c r="I535" s="24">
        <f t="shared" si="884"/>
        <v>4800</v>
      </c>
      <c r="J535" s="24">
        <f t="shared" si="882"/>
        <v>0</v>
      </c>
      <c r="K535" s="24">
        <f t="shared" si="883"/>
        <v>4800</v>
      </c>
    </row>
    <row r="536" spans="1:11" ht="15.75">
      <c r="A536" s="11">
        <v>43074</v>
      </c>
      <c r="B536" s="12" t="s">
        <v>45</v>
      </c>
      <c r="C536" s="12">
        <v>500</v>
      </c>
      <c r="D536" s="12"/>
      <c r="E536" s="12" t="s">
        <v>10</v>
      </c>
      <c r="F536" s="13">
        <v>1304</v>
      </c>
      <c r="G536" s="13">
        <v>1317</v>
      </c>
      <c r="H536" s="13"/>
      <c r="I536" s="24">
        <f t="shared" si="884"/>
        <v>6500</v>
      </c>
      <c r="J536" s="24">
        <f t="shared" si="882"/>
        <v>0</v>
      </c>
      <c r="K536" s="24">
        <f t="shared" si="883"/>
        <v>6500</v>
      </c>
    </row>
    <row r="537" spans="1:11" ht="15.75">
      <c r="A537" s="11">
        <v>43074</v>
      </c>
      <c r="B537" s="12" t="s">
        <v>46</v>
      </c>
      <c r="C537" s="12">
        <v>4500</v>
      </c>
      <c r="D537" s="12"/>
      <c r="E537" s="12" t="s">
        <v>16</v>
      </c>
      <c r="F537" s="13">
        <v>281.55</v>
      </c>
      <c r="G537" s="13">
        <v>280.5</v>
      </c>
      <c r="H537" s="13"/>
      <c r="I537" s="24">
        <f t="shared" si="884"/>
        <v>4725.0000000000509</v>
      </c>
      <c r="J537" s="24">
        <f t="shared" si="882"/>
        <v>0</v>
      </c>
      <c r="K537" s="24">
        <f t="shared" si="883"/>
        <v>4725.0000000000509</v>
      </c>
    </row>
    <row r="538" spans="1:11" ht="15.75">
      <c r="A538" s="11">
        <v>43074</v>
      </c>
      <c r="B538" s="12" t="s">
        <v>47</v>
      </c>
      <c r="C538" s="12">
        <v>9000</v>
      </c>
      <c r="D538" s="12"/>
      <c r="E538" s="12" t="s">
        <v>10</v>
      </c>
      <c r="F538" s="13">
        <v>117.75</v>
      </c>
      <c r="G538" s="13">
        <v>118.25</v>
      </c>
      <c r="H538" s="13">
        <v>118.75</v>
      </c>
      <c r="I538" s="24">
        <f t="shared" si="884"/>
        <v>4500</v>
      </c>
      <c r="J538" s="24">
        <f t="shared" si="882"/>
        <v>4500</v>
      </c>
      <c r="K538" s="24">
        <f t="shared" si="883"/>
        <v>9000</v>
      </c>
    </row>
    <row r="539" spans="1:11" ht="15.75">
      <c r="A539" s="11">
        <v>43074</v>
      </c>
      <c r="B539" s="12" t="s">
        <v>23</v>
      </c>
      <c r="C539" s="12">
        <v>300</v>
      </c>
      <c r="D539" s="12"/>
      <c r="E539" s="12" t="s">
        <v>16</v>
      </c>
      <c r="F539" s="13">
        <v>1560</v>
      </c>
      <c r="G539" s="13">
        <v>1545</v>
      </c>
      <c r="H539" s="13"/>
      <c r="I539" s="24">
        <f t="shared" si="884"/>
        <v>4500</v>
      </c>
      <c r="J539" s="24">
        <f t="shared" si="882"/>
        <v>0</v>
      </c>
      <c r="K539" s="24">
        <f t="shared" si="883"/>
        <v>4500</v>
      </c>
    </row>
    <row r="540" spans="1:11" ht="15.75">
      <c r="A540" s="11">
        <v>43073</v>
      </c>
      <c r="B540" s="12" t="s">
        <v>48</v>
      </c>
      <c r="C540" s="12">
        <v>1100</v>
      </c>
      <c r="D540" s="12"/>
      <c r="E540" s="12" t="s">
        <v>16</v>
      </c>
      <c r="F540" s="13">
        <v>670</v>
      </c>
      <c r="G540" s="13">
        <v>663</v>
      </c>
      <c r="H540" s="13"/>
      <c r="I540" s="24">
        <f t="shared" si="884"/>
        <v>7700</v>
      </c>
      <c r="J540" s="24">
        <f t="shared" si="882"/>
        <v>0</v>
      </c>
      <c r="K540" s="24">
        <f t="shared" si="883"/>
        <v>7700</v>
      </c>
    </row>
    <row r="541" spans="1:11" ht="15.75">
      <c r="A541" s="11">
        <v>43073</v>
      </c>
      <c r="B541" s="12" t="s">
        <v>49</v>
      </c>
      <c r="C541" s="12">
        <v>3200</v>
      </c>
      <c r="D541" s="12"/>
      <c r="E541" s="12" t="s">
        <v>10</v>
      </c>
      <c r="F541" s="13">
        <v>362.8</v>
      </c>
      <c r="G541" s="13">
        <v>364.8</v>
      </c>
      <c r="H541" s="13"/>
      <c r="I541" s="24">
        <f t="shared" si="884"/>
        <v>6400</v>
      </c>
      <c r="J541" s="24">
        <f t="shared" si="882"/>
        <v>0</v>
      </c>
      <c r="K541" s="24">
        <f t="shared" si="883"/>
        <v>6400</v>
      </c>
    </row>
    <row r="542" spans="1:11" ht="15.75">
      <c r="A542" s="11">
        <v>43073</v>
      </c>
      <c r="B542" s="12" t="s">
        <v>50</v>
      </c>
      <c r="C542" s="12">
        <v>3000</v>
      </c>
      <c r="D542" s="12"/>
      <c r="E542" s="12" t="s">
        <v>16</v>
      </c>
      <c r="F542" s="13">
        <v>253.5</v>
      </c>
      <c r="G542" s="13">
        <v>251.85</v>
      </c>
      <c r="H542" s="13"/>
      <c r="I542" s="24">
        <f t="shared" si="884"/>
        <v>4950.0000000000173</v>
      </c>
      <c r="J542" s="24">
        <f t="shared" si="882"/>
        <v>0</v>
      </c>
      <c r="K542" s="24">
        <f t="shared" si="883"/>
        <v>4950.0000000000173</v>
      </c>
    </row>
    <row r="543" spans="1:11" ht="15.75">
      <c r="A543" s="11">
        <v>43073</v>
      </c>
      <c r="B543" s="12" t="s">
        <v>51</v>
      </c>
      <c r="C543" s="12">
        <v>1750</v>
      </c>
      <c r="D543" s="12"/>
      <c r="E543" s="12" t="s">
        <v>16</v>
      </c>
      <c r="F543" s="13">
        <v>292.25</v>
      </c>
      <c r="G543" s="13">
        <v>290.10000000000002</v>
      </c>
      <c r="H543" s="13"/>
      <c r="I543" s="24">
        <f t="shared" si="884"/>
        <v>3762.49999999996</v>
      </c>
      <c r="J543" s="24">
        <f t="shared" si="882"/>
        <v>0</v>
      </c>
      <c r="K543" s="24">
        <f t="shared" si="883"/>
        <v>3762.49999999996</v>
      </c>
    </row>
    <row r="544" spans="1:11" ht="15.75">
      <c r="A544" s="11">
        <v>43070</v>
      </c>
      <c r="B544" s="12" t="s">
        <v>52</v>
      </c>
      <c r="C544" s="12">
        <v>1300</v>
      </c>
      <c r="D544" s="12"/>
      <c r="E544" s="12" t="s">
        <v>16</v>
      </c>
      <c r="F544" s="13">
        <v>574</v>
      </c>
      <c r="G544" s="13">
        <v>568</v>
      </c>
      <c r="H544" s="13">
        <v>562</v>
      </c>
      <c r="I544" s="24">
        <f>(IF(E544="SELL",F544-G544,IF(E544="BUY",G544-F544)))*C544</f>
        <v>7800</v>
      </c>
      <c r="J544" s="24">
        <f>(IF(E544="SELL",IF(H544="",0,G544-H544),IF(E544="BUY",IF(H544="",0,H544-G544))))*C544</f>
        <v>7800</v>
      </c>
      <c r="K544" s="24">
        <f t="shared" si="883"/>
        <v>15600</v>
      </c>
    </row>
    <row r="545" spans="1:11" ht="15.75">
      <c r="A545" s="11">
        <v>43070</v>
      </c>
      <c r="B545" s="12" t="s">
        <v>53</v>
      </c>
      <c r="C545" s="12">
        <v>4000</v>
      </c>
      <c r="D545" s="12"/>
      <c r="E545" s="12" t="s">
        <v>16</v>
      </c>
      <c r="F545" s="13">
        <v>171.45</v>
      </c>
      <c r="G545" s="13">
        <v>169.5</v>
      </c>
      <c r="H545" s="13"/>
      <c r="I545" s="24">
        <f t="shared" ref="I545:I569" si="885">(IF(E545="SELL",F545-G545,IF(E545="BUY",G545-F545)))*C545</f>
        <v>7799.9999999999545</v>
      </c>
      <c r="J545" s="24">
        <f t="shared" ref="J545:J569" si="886">(IF(E545="SELL",IF(H545="",0,G545-H545),IF(E545="BUY",IF(H545="",0,H545-G545))))*C545</f>
        <v>0</v>
      </c>
      <c r="K545" s="24">
        <f t="shared" si="883"/>
        <v>7799.9999999999545</v>
      </c>
    </row>
    <row r="546" spans="1:11" ht="15.75">
      <c r="A546" s="11">
        <v>43070</v>
      </c>
      <c r="B546" s="12" t="s">
        <v>54</v>
      </c>
      <c r="C546" s="12">
        <v>4500</v>
      </c>
      <c r="D546" s="12"/>
      <c r="E546" s="12" t="s">
        <v>16</v>
      </c>
      <c r="F546" s="13">
        <v>164.1</v>
      </c>
      <c r="G546" s="13">
        <v>162.5</v>
      </c>
      <c r="H546" s="13">
        <v>161</v>
      </c>
      <c r="I546" s="24">
        <f>(IF(E546="SELL",F546-G546,IF(E546="BUY",G546-F546)))*C546</f>
        <v>7199.9999999999745</v>
      </c>
      <c r="J546" s="24">
        <f>(IF(E546="SELL",IF(H546="",0,G546-H546),IF(E546="BUY",IF(H546="",0,H546-G546))))*C546</f>
        <v>6750</v>
      </c>
      <c r="K546" s="24">
        <f t="shared" si="883"/>
        <v>13949.999999999975</v>
      </c>
    </row>
    <row r="547" spans="1:11" ht="15.75">
      <c r="A547" s="11">
        <v>43070</v>
      </c>
      <c r="B547" s="12" t="s">
        <v>33</v>
      </c>
      <c r="C547" s="12">
        <v>700</v>
      </c>
      <c r="D547" s="12"/>
      <c r="E547" s="12" t="s">
        <v>16</v>
      </c>
      <c r="F547" s="13">
        <v>843</v>
      </c>
      <c r="G547" s="13">
        <v>835</v>
      </c>
      <c r="H547" s="13">
        <v>828</v>
      </c>
      <c r="I547" s="24">
        <f t="shared" si="885"/>
        <v>5600</v>
      </c>
      <c r="J547" s="24">
        <f t="shared" si="886"/>
        <v>4900</v>
      </c>
      <c r="K547" s="24">
        <f t="shared" si="883"/>
        <v>10500</v>
      </c>
    </row>
    <row r="548" spans="1:11" ht="15.75">
      <c r="A548" s="11">
        <v>43070</v>
      </c>
      <c r="B548" s="12" t="s">
        <v>55</v>
      </c>
      <c r="C548" s="12">
        <v>500</v>
      </c>
      <c r="D548" s="12"/>
      <c r="E548" s="12" t="s">
        <v>16</v>
      </c>
      <c r="F548" s="13">
        <v>976</v>
      </c>
      <c r="G548" s="13">
        <v>967</v>
      </c>
      <c r="H548" s="13"/>
      <c r="I548" s="24">
        <f t="shared" si="885"/>
        <v>4500</v>
      </c>
      <c r="J548" s="24">
        <f t="shared" si="886"/>
        <v>0</v>
      </c>
      <c r="K548" s="24">
        <f t="shared" si="883"/>
        <v>4500</v>
      </c>
    </row>
    <row r="549" spans="1:11" ht="15.75">
      <c r="A549" s="11">
        <v>43070</v>
      </c>
      <c r="B549" s="12" t="s">
        <v>100</v>
      </c>
      <c r="C549" s="12">
        <v>400</v>
      </c>
      <c r="D549" s="12"/>
      <c r="E549" s="12" t="s">
        <v>10</v>
      </c>
      <c r="F549" s="13">
        <v>1153</v>
      </c>
      <c r="G549" s="13">
        <v>1142</v>
      </c>
      <c r="H549" s="13"/>
      <c r="I549" s="24">
        <f t="shared" ref="I549:I568" si="887">(IF(E549="SELL",F549-G549,IF(E549="BUY",G549-F549)))*C549</f>
        <v>-4400</v>
      </c>
      <c r="J549" s="24">
        <f t="shared" ref="J549:J564" si="888">(IF(E549="SELL",IF(H549="",0,G549-H549),IF(E549="BUY",IF(H549="",0,H549-G549))))*C549</f>
        <v>0</v>
      </c>
      <c r="K549" s="24">
        <f t="shared" ref="K549:K568" si="889">SUM(I549,J549)</f>
        <v>-4400</v>
      </c>
    </row>
    <row r="550" spans="1:11" ht="15.75">
      <c r="A550" s="11">
        <v>43070</v>
      </c>
      <c r="B550" s="12" t="s">
        <v>56</v>
      </c>
      <c r="C550" s="12">
        <v>1250</v>
      </c>
      <c r="D550" s="12"/>
      <c r="E550" s="12" t="s">
        <v>10</v>
      </c>
      <c r="F550" s="13">
        <v>460</v>
      </c>
      <c r="G550" s="13">
        <v>452</v>
      </c>
      <c r="H550" s="13"/>
      <c r="I550" s="24">
        <f t="shared" si="887"/>
        <v>-10000</v>
      </c>
      <c r="J550" s="24">
        <f t="shared" si="888"/>
        <v>0</v>
      </c>
      <c r="K550" s="24">
        <f t="shared" si="889"/>
        <v>-10000</v>
      </c>
    </row>
    <row r="551" spans="1:11" ht="15" customHeight="1">
      <c r="A551" s="11">
        <v>43069</v>
      </c>
      <c r="B551" s="12" t="s">
        <v>127</v>
      </c>
      <c r="C551" s="12">
        <v>400</v>
      </c>
      <c r="D551" s="12"/>
      <c r="E551" s="12" t="s">
        <v>16</v>
      </c>
      <c r="F551" s="13">
        <v>3652</v>
      </c>
      <c r="G551" s="13">
        <v>3627</v>
      </c>
      <c r="H551" s="13">
        <v>0</v>
      </c>
      <c r="I551" s="24">
        <f t="shared" ref="I551" si="890">(IF(E551="SELL",F551-G551,IF(E551="BUY",G551-F551)))*C551</f>
        <v>10000</v>
      </c>
      <c r="J551" s="24">
        <v>0</v>
      </c>
      <c r="K551" s="24">
        <f t="shared" ref="K551" si="891">SUM(I551,J551)</f>
        <v>10000</v>
      </c>
    </row>
    <row r="552" spans="1:11" ht="15" customHeight="1">
      <c r="A552" s="11">
        <v>43069</v>
      </c>
      <c r="B552" s="12" t="s">
        <v>32</v>
      </c>
      <c r="C552" s="12">
        <v>50</v>
      </c>
      <c r="D552" s="12"/>
      <c r="E552" s="12" t="s">
        <v>16</v>
      </c>
      <c r="F552" s="13">
        <v>30220</v>
      </c>
      <c r="G552" s="13">
        <v>29920</v>
      </c>
      <c r="H552" s="13">
        <v>29620</v>
      </c>
      <c r="I552" s="24">
        <f t="shared" si="887"/>
        <v>15000</v>
      </c>
      <c r="J552" s="24">
        <v>0</v>
      </c>
      <c r="K552" s="24">
        <f t="shared" si="889"/>
        <v>15000</v>
      </c>
    </row>
    <row r="553" spans="1:11" ht="15" customHeight="1">
      <c r="A553" s="11">
        <v>43068</v>
      </c>
      <c r="B553" s="12" t="s">
        <v>32</v>
      </c>
      <c r="C553" s="12">
        <v>50</v>
      </c>
      <c r="D553" s="12"/>
      <c r="E553" s="12" t="s">
        <v>10</v>
      </c>
      <c r="F553" s="13">
        <v>30433</v>
      </c>
      <c r="G553" s="13">
        <v>30433</v>
      </c>
      <c r="H553" s="13">
        <v>0</v>
      </c>
      <c r="I553" s="24">
        <v>0</v>
      </c>
      <c r="J553" s="24">
        <v>0</v>
      </c>
      <c r="K553" s="24">
        <f t="shared" ref="K553" si="892">SUM(I553,J553)</f>
        <v>0</v>
      </c>
    </row>
    <row r="554" spans="1:11" ht="15" customHeight="1">
      <c r="A554" s="11">
        <v>43066</v>
      </c>
      <c r="B554" s="12" t="s">
        <v>126</v>
      </c>
      <c r="C554" s="12">
        <v>600</v>
      </c>
      <c r="D554" s="12"/>
      <c r="E554" s="12" t="s">
        <v>10</v>
      </c>
      <c r="F554" s="13">
        <v>3300</v>
      </c>
      <c r="G554" s="13">
        <v>3330</v>
      </c>
      <c r="H554" s="13">
        <v>3360</v>
      </c>
      <c r="I554" s="24">
        <f t="shared" ref="I554" si="893">(IF(E554="SELL",F554-G554,IF(E554="BUY",G554-F554)))*C554</f>
        <v>18000</v>
      </c>
      <c r="J554" s="24">
        <v>0</v>
      </c>
      <c r="K554" s="24">
        <f t="shared" ref="K554" si="894">SUM(I554,J554)</f>
        <v>18000</v>
      </c>
    </row>
    <row r="555" spans="1:11" ht="15" customHeight="1">
      <c r="A555" s="11">
        <v>43066</v>
      </c>
      <c r="B555" s="12" t="s">
        <v>125</v>
      </c>
      <c r="C555" s="12">
        <v>14000</v>
      </c>
      <c r="D555" s="12"/>
      <c r="E555" s="12" t="s">
        <v>10</v>
      </c>
      <c r="F555" s="13">
        <v>82.9</v>
      </c>
      <c r="G555" s="13">
        <v>83.9</v>
      </c>
      <c r="H555" s="13">
        <v>84.9</v>
      </c>
      <c r="I555" s="24">
        <f t="shared" si="887"/>
        <v>14000</v>
      </c>
      <c r="J555" s="24">
        <f t="shared" si="888"/>
        <v>14000</v>
      </c>
      <c r="K555" s="24">
        <f t="shared" si="889"/>
        <v>28000</v>
      </c>
    </row>
    <row r="556" spans="1:11" ht="15" customHeight="1">
      <c r="A556" s="11">
        <v>43066</v>
      </c>
      <c r="B556" s="12" t="s">
        <v>124</v>
      </c>
      <c r="C556" s="12">
        <v>6000</v>
      </c>
      <c r="D556" s="12"/>
      <c r="E556" s="12" t="s">
        <v>16</v>
      </c>
      <c r="F556" s="13">
        <v>144.19999999999999</v>
      </c>
      <c r="G556" s="13">
        <v>142.19999999999999</v>
      </c>
      <c r="H556" s="13">
        <v>140.19999999999999</v>
      </c>
      <c r="I556" s="24">
        <f t="shared" ref="I556" si="895">(IF(E556="SELL",F556-G556,IF(E556="BUY",G556-F556)))*C556</f>
        <v>12000</v>
      </c>
      <c r="J556" s="24">
        <f t="shared" ref="J556" si="896">(IF(E556="SELL",IF(H556="",0,G556-H556),IF(E556="BUY",IF(H556="",0,H556-G556))))*C556</f>
        <v>12000</v>
      </c>
      <c r="K556" s="24">
        <f t="shared" ref="K556" si="897">SUM(I556,J556)</f>
        <v>24000</v>
      </c>
    </row>
    <row r="557" spans="1:11" ht="15.75">
      <c r="A557" s="11">
        <v>43063</v>
      </c>
      <c r="B557" s="12" t="s">
        <v>98</v>
      </c>
      <c r="C557" s="12">
        <v>7000</v>
      </c>
      <c r="D557" s="12"/>
      <c r="E557" s="12" t="s">
        <v>10</v>
      </c>
      <c r="F557" s="13">
        <v>252.5</v>
      </c>
      <c r="G557" s="13">
        <v>254.5</v>
      </c>
      <c r="H557" s="13">
        <v>256.5</v>
      </c>
      <c r="I557" s="24">
        <f t="shared" si="887"/>
        <v>14000</v>
      </c>
      <c r="J557" s="24">
        <v>0</v>
      </c>
      <c r="K557" s="24">
        <f t="shared" si="889"/>
        <v>14000</v>
      </c>
    </row>
    <row r="558" spans="1:11" ht="15.75">
      <c r="A558" s="11">
        <v>43063</v>
      </c>
      <c r="B558" s="12" t="s">
        <v>123</v>
      </c>
      <c r="C558" s="12">
        <v>6000</v>
      </c>
      <c r="D558" s="12"/>
      <c r="E558" s="12" t="s">
        <v>10</v>
      </c>
      <c r="F558" s="13">
        <v>251.7</v>
      </c>
      <c r="G558" s="13">
        <v>253.7</v>
      </c>
      <c r="H558" s="13">
        <v>255.7</v>
      </c>
      <c r="I558" s="24">
        <f t="shared" ref="I558" si="898">(IF(E558="SELL",F558-G558,IF(E558="BUY",G558-F558)))*C558</f>
        <v>12000</v>
      </c>
      <c r="J558" s="24">
        <v>0</v>
      </c>
      <c r="K558" s="24">
        <f t="shared" ref="K558" si="899">SUM(I558,J558)</f>
        <v>12000</v>
      </c>
    </row>
    <row r="559" spans="1:11" ht="15.75">
      <c r="A559" s="11">
        <v>43059</v>
      </c>
      <c r="B559" s="12" t="s">
        <v>122</v>
      </c>
      <c r="C559" s="12">
        <v>6000</v>
      </c>
      <c r="D559" s="12"/>
      <c r="E559" s="12" t="s">
        <v>10</v>
      </c>
      <c r="F559" s="13">
        <v>270.5</v>
      </c>
      <c r="G559" s="13">
        <v>272.5</v>
      </c>
      <c r="H559" s="13">
        <v>274.5</v>
      </c>
      <c r="I559" s="24">
        <f t="shared" si="887"/>
        <v>12000</v>
      </c>
      <c r="J559" s="24">
        <f t="shared" si="888"/>
        <v>12000</v>
      </c>
      <c r="K559" s="24">
        <f t="shared" si="889"/>
        <v>24000</v>
      </c>
    </row>
    <row r="560" spans="1:11" ht="15.75">
      <c r="A560" s="11">
        <v>43055</v>
      </c>
      <c r="B560" s="12" t="s">
        <v>121</v>
      </c>
      <c r="C560" s="12">
        <v>3000</v>
      </c>
      <c r="D560" s="12"/>
      <c r="E560" s="12" t="s">
        <v>10</v>
      </c>
      <c r="F560" s="13">
        <v>413.6</v>
      </c>
      <c r="G560" s="13">
        <v>413.6</v>
      </c>
      <c r="H560" s="13">
        <v>0</v>
      </c>
      <c r="I560" s="24">
        <f t="shared" ref="I560" si="900">(IF(E560="SELL",F560-G560,IF(E560="BUY",G560-F560)))*C560</f>
        <v>0</v>
      </c>
      <c r="J560" s="24">
        <v>0</v>
      </c>
      <c r="K560" s="24">
        <f t="shared" ref="K560" si="901">SUM(I560,J560)</f>
        <v>0</v>
      </c>
    </row>
    <row r="561" spans="1:11" ht="15.75">
      <c r="A561" s="11">
        <v>43055</v>
      </c>
      <c r="B561" s="12" t="s">
        <v>59</v>
      </c>
      <c r="C561" s="12">
        <v>1000</v>
      </c>
      <c r="D561" s="12"/>
      <c r="E561" s="12" t="s">
        <v>10</v>
      </c>
      <c r="F561" s="13">
        <v>1742.85</v>
      </c>
      <c r="G561" s="13">
        <v>1753</v>
      </c>
      <c r="H561" s="13">
        <v>1763</v>
      </c>
      <c r="I561" s="24">
        <f t="shared" si="887"/>
        <v>10150.000000000091</v>
      </c>
      <c r="J561" s="24">
        <f t="shared" si="888"/>
        <v>10000</v>
      </c>
      <c r="K561" s="24">
        <f t="shared" si="889"/>
        <v>20150.000000000091</v>
      </c>
    </row>
    <row r="562" spans="1:11" ht="15.75">
      <c r="A562" s="11">
        <v>43055</v>
      </c>
      <c r="B562" s="12" t="s">
        <v>120</v>
      </c>
      <c r="C562" s="12">
        <v>8000</v>
      </c>
      <c r="D562" s="12"/>
      <c r="E562" s="12" t="s">
        <v>10</v>
      </c>
      <c r="F562" s="13">
        <v>144.5</v>
      </c>
      <c r="G562" s="13">
        <v>141.5</v>
      </c>
      <c r="H562" s="13">
        <v>0</v>
      </c>
      <c r="I562" s="24">
        <f t="shared" si="887"/>
        <v>-24000</v>
      </c>
      <c r="J562" s="24">
        <v>0</v>
      </c>
      <c r="K562" s="24">
        <f t="shared" si="889"/>
        <v>-24000</v>
      </c>
    </row>
    <row r="563" spans="1:11" ht="15.75">
      <c r="A563" s="11">
        <v>43054</v>
      </c>
      <c r="B563" s="12" t="s">
        <v>38</v>
      </c>
      <c r="C563" s="12">
        <v>3000</v>
      </c>
      <c r="D563" s="12"/>
      <c r="E563" s="12" t="s">
        <v>10</v>
      </c>
      <c r="F563" s="13">
        <v>474</v>
      </c>
      <c r="G563" s="13">
        <v>455</v>
      </c>
      <c r="H563" s="13">
        <v>0</v>
      </c>
      <c r="I563" s="24">
        <f t="shared" ref="I563" si="902">(IF(E563="SELL",F563-G563,IF(E563="BUY",G563-F563)))*C563</f>
        <v>-57000</v>
      </c>
      <c r="J563" s="24">
        <v>0</v>
      </c>
      <c r="K563" s="24">
        <f t="shared" ref="K563" si="903">SUM(I563,J563)</f>
        <v>-57000</v>
      </c>
    </row>
    <row r="564" spans="1:11" ht="15.75">
      <c r="A564" s="11">
        <v>43054</v>
      </c>
      <c r="B564" s="12" t="s">
        <v>119</v>
      </c>
      <c r="C564" s="12">
        <v>3200</v>
      </c>
      <c r="D564" s="12"/>
      <c r="E564" s="12" t="s">
        <v>10</v>
      </c>
      <c r="F564" s="13">
        <v>384.5</v>
      </c>
      <c r="G564" s="13">
        <v>388.5</v>
      </c>
      <c r="H564" s="13">
        <v>393</v>
      </c>
      <c r="I564" s="24">
        <f t="shared" si="887"/>
        <v>12800</v>
      </c>
      <c r="J564" s="24">
        <f t="shared" si="888"/>
        <v>14400</v>
      </c>
      <c r="K564" s="24">
        <f t="shared" si="889"/>
        <v>27200</v>
      </c>
    </row>
    <row r="565" spans="1:11" ht="15.75">
      <c r="A565" s="11">
        <v>43054</v>
      </c>
      <c r="B565" s="12" t="s">
        <v>56</v>
      </c>
      <c r="C565" s="12">
        <v>2500</v>
      </c>
      <c r="D565" s="12"/>
      <c r="E565" s="12" t="s">
        <v>10</v>
      </c>
      <c r="F565" s="13">
        <v>435</v>
      </c>
      <c r="G565" s="13">
        <v>443</v>
      </c>
      <c r="H565" s="13">
        <v>281</v>
      </c>
      <c r="I565" s="24">
        <f t="shared" ref="I565" si="904">(IF(E565="SELL",F565-G565,IF(E565="BUY",G565-F565)))*C565</f>
        <v>20000</v>
      </c>
      <c r="J565" s="24">
        <v>0</v>
      </c>
      <c r="K565" s="24">
        <f t="shared" ref="K565" si="905">SUM(I565,J565)</f>
        <v>20000</v>
      </c>
    </row>
    <row r="566" spans="1:11" ht="15.75">
      <c r="A566" s="11">
        <v>43053</v>
      </c>
      <c r="B566" s="12" t="s">
        <v>118</v>
      </c>
      <c r="C566" s="12">
        <v>1100</v>
      </c>
      <c r="D566" s="12"/>
      <c r="E566" s="12" t="s">
        <v>10</v>
      </c>
      <c r="F566" s="13">
        <v>1043.75</v>
      </c>
      <c r="G566" s="13">
        <v>1018</v>
      </c>
      <c r="H566" s="13">
        <v>281</v>
      </c>
      <c r="I566" s="24">
        <f t="shared" si="887"/>
        <v>-28325</v>
      </c>
      <c r="J566" s="24">
        <v>0</v>
      </c>
      <c r="K566" s="24">
        <f t="shared" si="889"/>
        <v>-28325</v>
      </c>
    </row>
    <row r="567" spans="1:11" ht="15.75">
      <c r="A567" s="11">
        <v>43053</v>
      </c>
      <c r="B567" s="12" t="s">
        <v>117</v>
      </c>
      <c r="C567" s="12">
        <v>12000</v>
      </c>
      <c r="D567" s="12"/>
      <c r="E567" s="12" t="s">
        <v>10</v>
      </c>
      <c r="F567" s="13">
        <v>279</v>
      </c>
      <c r="G567" s="13">
        <v>280</v>
      </c>
      <c r="H567" s="13">
        <v>281</v>
      </c>
      <c r="I567" s="24">
        <f t="shared" ref="I567" si="906">(IF(E567="SELL",F567-G567,IF(E567="BUY",G567-F567)))*C567</f>
        <v>12000</v>
      </c>
      <c r="J567" s="24">
        <v>0</v>
      </c>
      <c r="K567" s="24">
        <f t="shared" ref="K567" si="907">SUM(I567,J567)</f>
        <v>12000</v>
      </c>
    </row>
    <row r="568" spans="1:11" ht="15.75">
      <c r="A568" s="11">
        <v>43052</v>
      </c>
      <c r="B568" s="12" t="s">
        <v>38</v>
      </c>
      <c r="C568" s="12">
        <v>3000</v>
      </c>
      <c r="D568" s="12"/>
      <c r="E568" s="12" t="s">
        <v>10</v>
      </c>
      <c r="F568" s="13">
        <v>474</v>
      </c>
      <c r="G568" s="13">
        <v>482</v>
      </c>
      <c r="H568" s="13">
        <v>490</v>
      </c>
      <c r="I568" s="24">
        <f t="shared" si="887"/>
        <v>24000</v>
      </c>
      <c r="J568" s="24">
        <v>0</v>
      </c>
      <c r="K568" s="24">
        <f t="shared" si="889"/>
        <v>24000</v>
      </c>
    </row>
    <row r="569" spans="1:11" ht="15.75">
      <c r="A569" s="11">
        <v>43052</v>
      </c>
      <c r="B569" s="12" t="s">
        <v>116</v>
      </c>
      <c r="C569" s="12">
        <v>3000</v>
      </c>
      <c r="D569" s="12"/>
      <c r="E569" s="12" t="s">
        <v>10</v>
      </c>
      <c r="F569" s="13">
        <v>343</v>
      </c>
      <c r="G569" s="13">
        <v>345</v>
      </c>
      <c r="H569" s="13">
        <v>347</v>
      </c>
      <c r="I569" s="24">
        <f t="shared" si="885"/>
        <v>6000</v>
      </c>
      <c r="J569" s="24">
        <f t="shared" si="886"/>
        <v>6000</v>
      </c>
      <c r="K569" s="24">
        <f t="shared" si="883"/>
        <v>12000</v>
      </c>
    </row>
    <row r="570" spans="1:11" ht="15" customHeight="1">
      <c r="B570"/>
      <c r="D570"/>
      <c r="I570" s="27" t="s">
        <v>57</v>
      </c>
      <c r="J570" s="28"/>
      <c r="K570" s="31">
        <f>SUM(K8:K569)</f>
        <v>6054906.4199999999</v>
      </c>
    </row>
    <row r="571" spans="1:11" ht="15" customHeight="1">
      <c r="B571"/>
      <c r="D571"/>
      <c r="I571" s="29"/>
      <c r="J571" s="30"/>
      <c r="K571" s="32"/>
    </row>
  </sheetData>
  <mergeCells count="13">
    <mergeCell ref="E2:H3"/>
    <mergeCell ref="A5:A7"/>
    <mergeCell ref="B5:B7"/>
    <mergeCell ref="C5:C7"/>
    <mergeCell ref="E5:E7"/>
    <mergeCell ref="F5:F7"/>
    <mergeCell ref="H5:H7"/>
    <mergeCell ref="D5:D7"/>
    <mergeCell ref="I5:J6"/>
    <mergeCell ref="K5:K7"/>
    <mergeCell ref="I570:J571"/>
    <mergeCell ref="K570:K571"/>
    <mergeCell ref="G5:G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I19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2019-07-13T00:28:02Z</dcterms:modified>
</cp:coreProperties>
</file>