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5600" windowHeight="7665"/>
  </bookViews>
  <sheets>
    <sheet name="FUTURE SIGNATURE" sheetId="1" r:id="rId1"/>
  </sheets>
  <calcPr calcId="124519"/>
</workbook>
</file>

<file path=xl/calcChain.xml><?xml version="1.0" encoding="utf-8"?>
<calcChain xmlns="http://schemas.openxmlformats.org/spreadsheetml/2006/main">
  <c r="J9" i="1"/>
  <c r="I9"/>
  <c r="K9" l="1"/>
  <c r="I10" l="1"/>
  <c r="K10" s="1"/>
  <c r="K11" l="1"/>
  <c r="I11"/>
  <c r="I12" l="1"/>
  <c r="K12" s="1"/>
  <c r="I13" l="1"/>
  <c r="K13" s="1"/>
  <c r="J14" l="1"/>
  <c r="I14"/>
  <c r="K14" s="1"/>
  <c r="I15" l="1"/>
  <c r="K15" s="1"/>
  <c r="I16"/>
  <c r="K16" l="1"/>
  <c r="J17" l="1"/>
  <c r="I17"/>
  <c r="K17" l="1"/>
  <c r="I18"/>
  <c r="K18" l="1"/>
  <c r="I19" l="1"/>
  <c r="K19" l="1"/>
  <c r="J20" l="1"/>
  <c r="I20"/>
  <c r="K20" s="1"/>
  <c r="J35"/>
  <c r="I35"/>
  <c r="K35" l="1"/>
  <c r="I21"/>
  <c r="K21" l="1"/>
  <c r="J22" l="1"/>
  <c r="I22"/>
  <c r="I23"/>
  <c r="K22" l="1"/>
  <c r="I24"/>
  <c r="J25"/>
  <c r="I25"/>
  <c r="I26"/>
  <c r="K26" s="1"/>
  <c r="K25" l="1"/>
  <c r="I27"/>
  <c r="K27" s="1"/>
  <c r="I28"/>
  <c r="K28" s="1"/>
  <c r="I29" l="1"/>
  <c r="K29" s="1"/>
  <c r="I30" l="1"/>
  <c r="K30" l="1"/>
  <c r="J31" l="1"/>
  <c r="I31"/>
  <c r="J32"/>
  <c r="I32"/>
  <c r="I33"/>
  <c r="K31" l="1"/>
  <c r="K32"/>
  <c r="K33"/>
  <c r="J34" l="1"/>
  <c r="I34"/>
  <c r="K34" l="1"/>
  <c r="J36"/>
  <c r="I36"/>
  <c r="K36" l="1"/>
  <c r="J37"/>
  <c r="I37"/>
  <c r="J38"/>
  <c r="I38"/>
  <c r="I39"/>
  <c r="K39" s="1"/>
  <c r="I40"/>
  <c r="K40" s="1"/>
  <c r="K38" l="1"/>
  <c r="K37"/>
  <c r="J41" l="1"/>
  <c r="I41"/>
  <c r="J42"/>
  <c r="I42"/>
  <c r="K41" l="1"/>
  <c r="K42"/>
  <c r="J43" l="1"/>
  <c r="I43"/>
  <c r="K43" l="1"/>
  <c r="J44" l="1"/>
  <c r="I44"/>
  <c r="J45"/>
  <c r="I45"/>
  <c r="K44" l="1"/>
  <c r="K45"/>
  <c r="J46" l="1"/>
  <c r="I46"/>
  <c r="K46" l="1"/>
  <c r="J47"/>
  <c r="I47"/>
  <c r="J61"/>
  <c r="I61"/>
  <c r="K61" s="1"/>
  <c r="I48"/>
  <c r="K48" s="1"/>
  <c r="K47" l="1"/>
  <c r="I49"/>
  <c r="K49" s="1"/>
  <c r="I55"/>
  <c r="K55" s="1"/>
  <c r="I50"/>
  <c r="J51"/>
  <c r="I51"/>
  <c r="K51" l="1"/>
  <c r="J52" l="1"/>
  <c r="I52"/>
  <c r="K52" l="1"/>
  <c r="I53"/>
  <c r="K53" s="1"/>
  <c r="I54"/>
  <c r="K54" s="1"/>
  <c r="I56" l="1"/>
  <c r="K56" s="1"/>
  <c r="I57" l="1"/>
  <c r="K57" s="1"/>
  <c r="I58" l="1"/>
  <c r="K58" s="1"/>
  <c r="I59" l="1"/>
  <c r="K59" s="1"/>
  <c r="I60" l="1"/>
  <c r="K60" l="1"/>
  <c r="I62" l="1"/>
  <c r="K62" l="1"/>
  <c r="J63" l="1"/>
  <c r="I63"/>
  <c r="J64"/>
  <c r="I64"/>
  <c r="K63" l="1"/>
  <c r="K64"/>
  <c r="J65" l="1"/>
  <c r="I65"/>
  <c r="J66"/>
  <c r="I66"/>
  <c r="K66" l="1"/>
  <c r="K65"/>
  <c r="J67" l="1"/>
  <c r="I67"/>
  <c r="I68"/>
  <c r="K67" l="1"/>
  <c r="J69"/>
  <c r="I69"/>
  <c r="J70"/>
  <c r="I70"/>
  <c r="I71"/>
  <c r="K71" s="1"/>
  <c r="I72"/>
  <c r="K72" s="1"/>
  <c r="I73"/>
  <c r="K73" s="1"/>
  <c r="I74"/>
  <c r="K70" l="1"/>
  <c r="K69"/>
  <c r="K74"/>
  <c r="J75" l="1"/>
  <c r="I75"/>
  <c r="K75" l="1"/>
  <c r="J76" l="1"/>
  <c r="I76"/>
  <c r="K76" l="1"/>
  <c r="J77" l="1"/>
  <c r="I77"/>
  <c r="K77" l="1"/>
  <c r="I78" l="1"/>
  <c r="K78" s="1"/>
  <c r="J79"/>
  <c r="I79"/>
  <c r="K79" l="1"/>
  <c r="J80"/>
  <c r="I80"/>
  <c r="K80" l="1"/>
  <c r="I81"/>
  <c r="K81" s="1"/>
  <c r="I82" l="1"/>
  <c r="K82" s="1"/>
  <c r="I83" l="1"/>
  <c r="K83" l="1"/>
  <c r="J84" l="1"/>
  <c r="I84"/>
  <c r="K84" l="1"/>
  <c r="J85" l="1"/>
  <c r="I85"/>
  <c r="K85" l="1"/>
  <c r="I86" l="1"/>
  <c r="K86" s="1"/>
  <c r="I87" l="1"/>
  <c r="K87" s="1"/>
  <c r="H87"/>
  <c r="J88"/>
  <c r="I88"/>
  <c r="K88" l="1"/>
  <c r="I89" l="1"/>
  <c r="K89" s="1"/>
  <c r="J90" l="1"/>
  <c r="I90"/>
  <c r="I91"/>
  <c r="K91" s="1"/>
  <c r="I92"/>
  <c r="K92" s="1"/>
  <c r="K90" l="1"/>
  <c r="I93"/>
  <c r="K93" s="1"/>
  <c r="I94" l="1"/>
  <c r="K94" s="1"/>
  <c r="I95" l="1"/>
  <c r="K95" s="1"/>
  <c r="J96"/>
  <c r="I96"/>
  <c r="I97"/>
  <c r="K97" s="1"/>
  <c r="I98"/>
  <c r="K98" s="1"/>
  <c r="K96" l="1"/>
  <c r="J99" l="1"/>
  <c r="I99"/>
  <c r="K99" l="1"/>
  <c r="I100"/>
  <c r="K100" s="1"/>
  <c r="I101" l="1"/>
  <c r="K101" s="1"/>
  <c r="I102"/>
  <c r="K102" l="1"/>
  <c r="J103" l="1"/>
  <c r="I103"/>
  <c r="I104"/>
  <c r="K104" s="1"/>
  <c r="K103" l="1"/>
  <c r="I106"/>
  <c r="K106" s="1"/>
  <c r="I105"/>
  <c r="I107"/>
  <c r="J107"/>
  <c r="K105" l="1"/>
  <c r="K107"/>
  <c r="J108" l="1"/>
  <c r="I108"/>
  <c r="K108" l="1"/>
  <c r="I109" l="1"/>
  <c r="K109" s="1"/>
  <c r="I110" l="1"/>
  <c r="K110" s="1"/>
  <c r="J111" l="1"/>
  <c r="I111"/>
  <c r="K111" l="1"/>
  <c r="J112" l="1"/>
  <c r="I112"/>
  <c r="K112" l="1"/>
  <c r="I113"/>
  <c r="K113" s="1"/>
  <c r="I114" l="1"/>
  <c r="J115"/>
  <c r="I115"/>
  <c r="K114" l="1"/>
  <c r="K115"/>
  <c r="J116" l="1"/>
  <c r="I116"/>
  <c r="J117"/>
  <c r="I117"/>
  <c r="K116" l="1"/>
  <c r="K117"/>
  <c r="I118"/>
  <c r="K118" s="1"/>
  <c r="I119"/>
  <c r="K119" l="1"/>
  <c r="J120" l="1"/>
  <c r="I120"/>
  <c r="K120" l="1"/>
  <c r="I121"/>
  <c r="K121" s="1"/>
  <c r="I122"/>
  <c r="K122" s="1"/>
  <c r="I123" l="1"/>
  <c r="K123" l="1"/>
  <c r="J124" l="1"/>
  <c r="I124"/>
  <c r="K124" l="1"/>
  <c r="I125"/>
  <c r="K125" s="1"/>
  <c r="I126"/>
  <c r="K126" s="1"/>
  <c r="I127"/>
  <c r="K127" l="1"/>
  <c r="J128" l="1"/>
  <c r="I128"/>
  <c r="K128" l="1"/>
  <c r="J129" l="1"/>
  <c r="I129"/>
  <c r="I130"/>
  <c r="K130" s="1"/>
  <c r="K129" l="1"/>
  <c r="J131"/>
  <c r="I131"/>
  <c r="I132"/>
  <c r="J132"/>
  <c r="K132" l="1"/>
  <c r="K131"/>
  <c r="J133" l="1"/>
  <c r="I133"/>
  <c r="K133" l="1"/>
  <c r="I134"/>
  <c r="K134" s="1"/>
  <c r="J135" l="1"/>
  <c r="I135"/>
  <c r="I136"/>
  <c r="K136" s="1"/>
  <c r="K135" l="1"/>
  <c r="I137"/>
  <c r="K137" s="1"/>
  <c r="J138" l="1"/>
  <c r="I138"/>
  <c r="K138" l="1"/>
  <c r="I139"/>
  <c r="K139" l="1"/>
  <c r="J140" l="1"/>
  <c r="I140"/>
  <c r="K140" l="1"/>
  <c r="J141"/>
  <c r="I141"/>
  <c r="K141" l="1"/>
  <c r="J142" l="1"/>
  <c r="I142"/>
  <c r="I143"/>
  <c r="K143" s="1"/>
  <c r="K142" l="1"/>
  <c r="J144"/>
  <c r="I144"/>
  <c r="I145"/>
  <c r="K145" s="1"/>
  <c r="K144" l="1"/>
  <c r="J146"/>
  <c r="I146"/>
  <c r="J147"/>
  <c r="I147"/>
  <c r="K146" l="1"/>
  <c r="K147"/>
  <c r="J148" l="1"/>
  <c r="I148"/>
  <c r="K148" l="1"/>
  <c r="J149" l="1"/>
  <c r="I149"/>
  <c r="K149" l="1"/>
  <c r="J150"/>
  <c r="I150"/>
  <c r="K150" l="1"/>
  <c r="I151"/>
  <c r="K151" l="1"/>
  <c r="J152" l="1"/>
  <c r="I152"/>
  <c r="K152" l="1"/>
  <c r="I153"/>
  <c r="K153" s="1"/>
  <c r="I154" l="1"/>
  <c r="K154" s="1"/>
  <c r="J155" l="1"/>
  <c r="I155"/>
  <c r="I156"/>
  <c r="K156" s="1"/>
  <c r="K155" l="1"/>
  <c r="I157"/>
  <c r="K157" s="1"/>
  <c r="J158" l="1"/>
  <c r="I158"/>
  <c r="K158" l="1"/>
  <c r="I159"/>
  <c r="K159" s="1"/>
  <c r="I160" l="1"/>
  <c r="K160" s="1"/>
  <c r="I161" l="1"/>
  <c r="J162"/>
  <c r="I162"/>
  <c r="K161" l="1"/>
  <c r="K162"/>
  <c r="J163" l="1"/>
  <c r="I163"/>
  <c r="K163" l="1"/>
  <c r="J164" l="1"/>
  <c r="I164"/>
  <c r="K164" l="1"/>
  <c r="I165"/>
  <c r="K165" s="1"/>
  <c r="I166" l="1"/>
  <c r="K166" s="1"/>
  <c r="I167"/>
  <c r="K167" s="1"/>
  <c r="I168" l="1"/>
  <c r="K168" l="1"/>
  <c r="J169" l="1"/>
  <c r="I169"/>
  <c r="K169" l="1"/>
  <c r="J170" l="1"/>
  <c r="I170"/>
  <c r="K170" l="1"/>
  <c r="J171" l="1"/>
  <c r="I171"/>
  <c r="K171" l="1"/>
  <c r="I172"/>
  <c r="K172" l="1"/>
  <c r="I173" l="1"/>
  <c r="K173" s="1"/>
  <c r="I174" l="1"/>
  <c r="K174" s="1"/>
  <c r="J175"/>
  <c r="I175"/>
  <c r="K175" l="1"/>
  <c r="J176" l="1"/>
  <c r="I176"/>
  <c r="K176" l="1"/>
  <c r="J177" l="1"/>
  <c r="I177"/>
  <c r="K177" l="1"/>
  <c r="I178"/>
  <c r="K178" l="1"/>
  <c r="J179" l="1"/>
  <c r="I179"/>
  <c r="K179" l="1"/>
  <c r="I180"/>
  <c r="I181"/>
  <c r="J182" l="1"/>
  <c r="I182"/>
  <c r="K182" l="1"/>
  <c r="I183"/>
  <c r="K183" s="1"/>
  <c r="I184" l="1"/>
  <c r="K184" s="1"/>
  <c r="J185" l="1"/>
  <c r="I185"/>
  <c r="J186"/>
  <c r="I186"/>
  <c r="K186" l="1"/>
  <c r="K185"/>
  <c r="I187" l="1"/>
  <c r="K187" l="1"/>
  <c r="I188" l="1"/>
  <c r="J189" l="1"/>
  <c r="I189"/>
  <c r="K189" l="1"/>
  <c r="I190"/>
  <c r="K190" s="1"/>
  <c r="I191"/>
  <c r="K191" s="1"/>
  <c r="I192" l="1"/>
  <c r="K192" s="1"/>
  <c r="I193" l="1"/>
  <c r="K193" s="1"/>
  <c r="I194" l="1"/>
  <c r="K194" s="1"/>
  <c r="I195" l="1"/>
  <c r="K195" s="1"/>
  <c r="I196" l="1"/>
  <c r="K196" l="1"/>
  <c r="J197" l="1"/>
  <c r="I197"/>
  <c r="K197" l="1"/>
  <c r="J198"/>
  <c r="I198"/>
  <c r="K198" l="1"/>
  <c r="J199" l="1"/>
  <c r="I199"/>
  <c r="K199" l="1"/>
  <c r="I200"/>
  <c r="K200" s="1"/>
  <c r="I201" l="1"/>
  <c r="K201" s="1"/>
  <c r="J202" l="1"/>
  <c r="I202"/>
  <c r="K202" l="1"/>
  <c r="H203"/>
  <c r="J203" s="1"/>
  <c r="I204" l="1"/>
  <c r="K204" s="1"/>
  <c r="I205" l="1"/>
  <c r="K205" s="1"/>
  <c r="J206" l="1"/>
  <c r="I206"/>
  <c r="K206" l="1"/>
  <c r="I207"/>
  <c r="K207" s="1"/>
  <c r="I208" l="1"/>
  <c r="K208" s="1"/>
  <c r="J209" l="1"/>
  <c r="I209"/>
  <c r="K209" l="1"/>
  <c r="I210"/>
  <c r="K210" s="1"/>
  <c r="I211" l="1"/>
  <c r="K211" l="1"/>
  <c r="J212" l="1"/>
  <c r="I212"/>
  <c r="K212" l="1"/>
  <c r="J213" l="1"/>
  <c r="I213"/>
  <c r="K213" l="1"/>
  <c r="I214"/>
  <c r="K214" s="1"/>
  <c r="I215" l="1"/>
  <c r="K215" s="1"/>
  <c r="I216" l="1"/>
  <c r="K216" s="1"/>
  <c r="I217"/>
  <c r="K217" s="1"/>
  <c r="I218" l="1"/>
  <c r="K218" s="1"/>
  <c r="I219" l="1"/>
  <c r="K219" s="1"/>
  <c r="I220" l="1"/>
  <c r="K220" s="1"/>
  <c r="J221" l="1"/>
  <c r="I221"/>
  <c r="K221" l="1"/>
  <c r="I222" l="1"/>
  <c r="J223" l="1"/>
  <c r="I223"/>
  <c r="K223" l="1"/>
  <c r="I224"/>
  <c r="K224" s="1"/>
  <c r="I225"/>
  <c r="K225" s="1"/>
  <c r="I226" l="1"/>
  <c r="K226" s="1"/>
  <c r="J227" l="1"/>
  <c r="I227"/>
  <c r="K227" l="1"/>
  <c r="I228"/>
  <c r="K228" s="1"/>
  <c r="I229" l="1"/>
  <c r="K229" l="1"/>
  <c r="J230" l="1"/>
  <c r="I230"/>
  <c r="I231"/>
  <c r="K231" s="1"/>
  <c r="I232"/>
  <c r="K232" s="1"/>
  <c r="I233"/>
  <c r="K233" s="1"/>
  <c r="K230" l="1"/>
  <c r="I234"/>
  <c r="K234" s="1"/>
  <c r="I235" l="1"/>
  <c r="K235" l="1"/>
  <c r="J236" l="1"/>
  <c r="I236"/>
  <c r="K236" l="1"/>
  <c r="I237"/>
  <c r="K237" s="1"/>
  <c r="I238" l="1"/>
  <c r="K238" s="1"/>
  <c r="I239" l="1"/>
  <c r="K239" s="1"/>
  <c r="I240"/>
  <c r="K240" s="1"/>
  <c r="I241" l="1"/>
  <c r="K241" s="1"/>
  <c r="I242"/>
  <c r="J242"/>
  <c r="K242" l="1"/>
  <c r="J243" l="1"/>
  <c r="I243"/>
  <c r="I244"/>
  <c r="K244" s="1"/>
  <c r="K243" l="1"/>
  <c r="J245" l="1"/>
  <c r="I245"/>
  <c r="K245" l="1"/>
  <c r="I246"/>
  <c r="K246" s="1"/>
  <c r="I247" l="1"/>
  <c r="K247" s="1"/>
  <c r="I248"/>
  <c r="K248" s="1"/>
  <c r="I249" l="1"/>
  <c r="J249"/>
  <c r="K249" l="1"/>
  <c r="I250"/>
  <c r="K250" s="1"/>
  <c r="I251"/>
  <c r="K251" s="1"/>
  <c r="I252"/>
  <c r="K252" l="1"/>
  <c r="J253" l="1"/>
  <c r="I253"/>
  <c r="K253" l="1"/>
  <c r="I254"/>
  <c r="K254" s="1"/>
  <c r="I255"/>
  <c r="K255" s="1"/>
  <c r="I256"/>
  <c r="K256" l="1"/>
  <c r="J257" l="1"/>
  <c r="I257"/>
  <c r="K257" l="1"/>
  <c r="I258"/>
  <c r="K258" s="1"/>
  <c r="I259" l="1"/>
  <c r="K259" l="1"/>
  <c r="J260" l="1"/>
  <c r="I260"/>
  <c r="I261"/>
  <c r="J262"/>
  <c r="I262"/>
  <c r="I263"/>
  <c r="K263" s="1"/>
  <c r="I264"/>
  <c r="K264" s="1"/>
  <c r="J265"/>
  <c r="I265"/>
  <c r="K260" l="1"/>
  <c r="K262"/>
  <c r="K261"/>
  <c r="K265"/>
  <c r="J266" l="1"/>
  <c r="I266"/>
  <c r="K266" l="1"/>
  <c r="J267" l="1"/>
  <c r="I267"/>
  <c r="K267" l="1"/>
  <c r="J268" l="1"/>
  <c r="I268"/>
  <c r="K268" l="1"/>
  <c r="J269" l="1"/>
  <c r="I269"/>
  <c r="K269" l="1"/>
  <c r="J270" l="1"/>
  <c r="I270"/>
  <c r="K270" l="1"/>
  <c r="I271"/>
  <c r="K271" s="1"/>
  <c r="I272" l="1"/>
  <c r="K272" s="1"/>
  <c r="I273" l="1"/>
  <c r="K273" s="1"/>
  <c r="I274" l="1"/>
  <c r="K274" s="1"/>
  <c r="I275"/>
  <c r="K275" l="1"/>
  <c r="I276"/>
  <c r="K276" l="1"/>
  <c r="J277"/>
  <c r="I277"/>
  <c r="J278"/>
  <c r="I278"/>
  <c r="J279"/>
  <c r="I279"/>
  <c r="J280"/>
  <c r="I280"/>
  <c r="K278" l="1"/>
  <c r="K277"/>
  <c r="K279"/>
  <c r="K280"/>
  <c r="J281" l="1"/>
  <c r="I281"/>
  <c r="K281" l="1"/>
  <c r="J282"/>
  <c r="I282"/>
  <c r="J283"/>
  <c r="I283"/>
  <c r="J284"/>
  <c r="I284"/>
  <c r="I285"/>
  <c r="K285" s="1"/>
  <c r="K282" l="1"/>
  <c r="K284"/>
  <c r="K283"/>
  <c r="I286"/>
  <c r="K286" l="1"/>
  <c r="J287"/>
  <c r="I287"/>
  <c r="K287" l="1"/>
  <c r="I288"/>
  <c r="K288" s="1"/>
  <c r="J289" l="1"/>
  <c r="I289"/>
  <c r="K289" l="1"/>
  <c r="J290"/>
  <c r="I290"/>
  <c r="K290" l="1"/>
  <c r="I291"/>
  <c r="K291" s="1"/>
  <c r="I292"/>
  <c r="K292" s="1"/>
  <c r="K293"/>
  <c r="I294" l="1"/>
  <c r="K294" s="1"/>
  <c r="I295"/>
  <c r="K295" s="1"/>
  <c r="I296"/>
  <c r="K296" s="1"/>
  <c r="I297"/>
  <c r="K297" l="1"/>
  <c r="J298"/>
  <c r="I298"/>
  <c r="I299"/>
  <c r="K298" l="1"/>
  <c r="K299"/>
  <c r="J300"/>
  <c r="I300"/>
  <c r="K300" l="1"/>
  <c r="J301"/>
  <c r="I301"/>
  <c r="K301" l="1"/>
  <c r="I302"/>
  <c r="K302" s="1"/>
  <c r="J303" l="1"/>
  <c r="I303"/>
  <c r="K303" l="1"/>
  <c r="I304"/>
  <c r="K304" s="1"/>
  <c r="I305"/>
  <c r="K305" l="1"/>
  <c r="J306"/>
  <c r="I306"/>
  <c r="K306" l="1"/>
  <c r="J307"/>
  <c r="I307"/>
  <c r="K307" l="1"/>
  <c r="J308"/>
  <c r="I308"/>
  <c r="J309"/>
  <c r="I309"/>
  <c r="I310"/>
  <c r="K310" s="1"/>
  <c r="K308" l="1"/>
  <c r="K309"/>
  <c r="I311"/>
  <c r="K311" l="1"/>
  <c r="J315" l="1"/>
  <c r="I315"/>
  <c r="I316"/>
  <c r="I313"/>
  <c r="J312"/>
  <c r="I312"/>
  <c r="I314"/>
  <c r="K314" s="1"/>
  <c r="K312" l="1"/>
  <c r="K315"/>
  <c r="K316"/>
  <c r="K313"/>
  <c r="J317" l="1"/>
  <c r="I317"/>
  <c r="J318"/>
  <c r="I318"/>
  <c r="I319"/>
  <c r="K319" s="1"/>
  <c r="J320"/>
  <c r="I320"/>
  <c r="J321"/>
  <c r="I321"/>
  <c r="I322"/>
  <c r="K322" s="1"/>
  <c r="I323"/>
  <c r="K323" s="1"/>
  <c r="K318" l="1"/>
  <c r="K321"/>
  <c r="K317"/>
  <c r="K320"/>
  <c r="J343" l="1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I329"/>
  <c r="K329" s="1"/>
  <c r="I328"/>
  <c r="K328" s="1"/>
  <c r="I327"/>
  <c r="K327" s="1"/>
  <c r="J326"/>
  <c r="I326"/>
  <c r="I325"/>
  <c r="K325" s="1"/>
  <c r="I324"/>
  <c r="K324" s="1"/>
  <c r="J344"/>
  <c r="I344"/>
  <c r="J345"/>
  <c r="I345"/>
  <c r="J346"/>
  <c r="I346"/>
  <c r="J424"/>
  <c r="I424"/>
  <c r="J414"/>
  <c r="I414"/>
  <c r="J409"/>
  <c r="I409"/>
  <c r="K330" l="1"/>
  <c r="K331"/>
  <c r="K332"/>
  <c r="K333"/>
  <c r="K334"/>
  <c r="K335"/>
  <c r="K336"/>
  <c r="K337"/>
  <c r="K338"/>
  <c r="K339"/>
  <c r="K340"/>
  <c r="K341"/>
  <c r="K342"/>
  <c r="K343"/>
  <c r="K424"/>
  <c r="K326"/>
  <c r="K344"/>
  <c r="K345"/>
  <c r="K346"/>
  <c r="K414"/>
  <c r="K409"/>
  <c r="J430"/>
  <c r="I430"/>
  <c r="J429"/>
  <c r="I429"/>
  <c r="J428"/>
  <c r="I428"/>
  <c r="J427"/>
  <c r="I427"/>
  <c r="J426"/>
  <c r="I426"/>
  <c r="J425"/>
  <c r="I425"/>
  <c r="J422"/>
  <c r="I422"/>
  <c r="J423"/>
  <c r="I423"/>
  <c r="J421"/>
  <c r="I421"/>
  <c r="J420"/>
  <c r="I420"/>
  <c r="J417"/>
  <c r="I417"/>
  <c r="J418"/>
  <c r="I418"/>
  <c r="J419"/>
  <c r="I419"/>
  <c r="J416"/>
  <c r="I416"/>
  <c r="J415"/>
  <c r="I415"/>
  <c r="J413"/>
  <c r="I413"/>
  <c r="J412"/>
  <c r="I412"/>
  <c r="J411"/>
  <c r="I411"/>
  <c r="J410"/>
  <c r="I410"/>
  <c r="J408"/>
  <c r="I408"/>
  <c r="J407"/>
  <c r="I407"/>
  <c r="J406"/>
  <c r="I406"/>
  <c r="J405"/>
  <c r="I405"/>
  <c r="J404"/>
  <c r="I404"/>
  <c r="J403"/>
  <c r="I403"/>
  <c r="J402"/>
  <c r="I402"/>
  <c r="J401"/>
  <c r="I401"/>
  <c r="J396"/>
  <c r="I396"/>
  <c r="J399"/>
  <c r="I399"/>
  <c r="J400"/>
  <c r="I400"/>
  <c r="J398"/>
  <c r="I398"/>
  <c r="J397"/>
  <c r="I397"/>
  <c r="K407" l="1"/>
  <c r="K406"/>
  <c r="K408"/>
  <c r="K416"/>
  <c r="K418"/>
  <c r="K420"/>
  <c r="K423"/>
  <c r="K425"/>
  <c r="K427"/>
  <c r="K429"/>
  <c r="K412"/>
  <c r="K415"/>
  <c r="K419"/>
  <c r="K417"/>
  <c r="K421"/>
  <c r="K422"/>
  <c r="K426"/>
  <c r="K428"/>
  <c r="K430"/>
  <c r="K401"/>
  <c r="K403"/>
  <c r="K405"/>
  <c r="K410"/>
  <c r="K397"/>
  <c r="K400"/>
  <c r="K396"/>
  <c r="K411"/>
  <c r="K413"/>
  <c r="K398"/>
  <c r="K399"/>
  <c r="K402"/>
  <c r="K404"/>
  <c r="I348"/>
  <c r="J348"/>
  <c r="I347"/>
  <c r="J347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K388" l="1"/>
  <c r="K379"/>
  <c r="K375"/>
  <c r="K359"/>
  <c r="K395"/>
  <c r="K363"/>
  <c r="K356"/>
  <c r="K357"/>
  <c r="K353"/>
  <c r="K348"/>
  <c r="K394"/>
  <c r="K392"/>
  <c r="K384"/>
  <c r="K380"/>
  <c r="K378"/>
  <c r="K368"/>
  <c r="K364"/>
  <c r="K362"/>
  <c r="K360"/>
  <c r="K352"/>
  <c r="K347"/>
  <c r="K390"/>
  <c r="K376"/>
  <c r="K374"/>
  <c r="K358"/>
  <c r="K372"/>
  <c r="K389"/>
  <c r="K385"/>
  <c r="K381"/>
  <c r="K369"/>
  <c r="K365"/>
  <c r="K349"/>
  <c r="K387"/>
  <c r="K382"/>
  <c r="K373"/>
  <c r="K371"/>
  <c r="K366"/>
  <c r="K355"/>
  <c r="K350"/>
  <c r="K383"/>
  <c r="K393"/>
  <c r="K391"/>
  <c r="K386"/>
  <c r="K377"/>
  <c r="K370"/>
  <c r="K361"/>
  <c r="K354"/>
  <c r="K367"/>
  <c r="K351"/>
  <c r="K431" l="1"/>
</calcChain>
</file>

<file path=xl/sharedStrings.xml><?xml version="1.0" encoding="utf-8"?>
<sst xmlns="http://schemas.openxmlformats.org/spreadsheetml/2006/main" count="859" uniqueCount="155">
  <si>
    <t>SELL</t>
  </si>
  <si>
    <t>PNB</t>
  </si>
  <si>
    <t>DIVISLAB</t>
  </si>
  <si>
    <t>BUY</t>
  </si>
  <si>
    <t>CANFINHOME</t>
  </si>
  <si>
    <t>MINDTREE</t>
  </si>
  <si>
    <t>SUNPHARMA</t>
  </si>
  <si>
    <t>RELCAPITAL</t>
  </si>
  <si>
    <t>JPASSOCIAT</t>
  </si>
  <si>
    <t>JUSTDIAL</t>
  </si>
  <si>
    <t>RCOM</t>
  </si>
  <si>
    <t>BALRAMCHIN</t>
  </si>
  <si>
    <t>JISLJALEQS</t>
  </si>
  <si>
    <t>GODREJCP</t>
  </si>
  <si>
    <t>BEML</t>
  </si>
  <si>
    <t>ORIENTALBANK</t>
  </si>
  <si>
    <t>UNIONBANK</t>
  </si>
  <si>
    <t>SRTRANSFIN</t>
  </si>
  <si>
    <t>BANKBARODA</t>
  </si>
  <si>
    <t>IDBI</t>
  </si>
  <si>
    <t>JETAIRWAYS</t>
  </si>
  <si>
    <t>CESC</t>
  </si>
  <si>
    <t>LICHSGFIN</t>
  </si>
  <si>
    <t>TATAGLOBAL</t>
  </si>
  <si>
    <t>NCC</t>
  </si>
  <si>
    <t>CASTROLIND</t>
  </si>
  <si>
    <t>APOLLOHOSP</t>
  </si>
  <si>
    <t>NATIONALUM</t>
  </si>
  <si>
    <t>YESBANK</t>
  </si>
  <si>
    <t>PCJEWELLER</t>
  </si>
  <si>
    <t>BHARTIARTL</t>
  </si>
  <si>
    <t>MANPPURAM</t>
  </si>
  <si>
    <t>VGUARD</t>
  </si>
  <si>
    <t>MOTHERSUMI</t>
  </si>
  <si>
    <t>KTKBANK</t>
  </si>
  <si>
    <t>TOTAL P &amp; L</t>
  </si>
  <si>
    <t>PROFIT / LOSS</t>
  </si>
  <si>
    <t>DATE</t>
  </si>
  <si>
    <t>MUTHOOTFIN</t>
  </si>
  <si>
    <t>INDIGO</t>
  </si>
  <si>
    <t>WIPRO</t>
  </si>
  <si>
    <t>ESCORTS</t>
  </si>
  <si>
    <t>TATAELEXI</t>
  </si>
  <si>
    <t>NIITTECH</t>
  </si>
  <si>
    <t>JUBFOOD</t>
  </si>
  <si>
    <t>ICICIPRULI</t>
  </si>
  <si>
    <t>BANKNIFTY</t>
  </si>
  <si>
    <t>TVSMOTOR</t>
  </si>
  <si>
    <t>VEDL</t>
  </si>
  <si>
    <t>JINDALSTEL</t>
  </si>
  <si>
    <t>TATASTEEL</t>
  </si>
  <si>
    <t>REMCOCEM</t>
  </si>
  <si>
    <t>M&amp;M</t>
  </si>
  <si>
    <t>CANBK</t>
  </si>
  <si>
    <t>ULTRACEMCO</t>
  </si>
  <si>
    <t>INFRATEL</t>
  </si>
  <si>
    <t>ZEEL</t>
  </si>
  <si>
    <t>MCDOWELL-N</t>
  </si>
  <si>
    <t>CAPF</t>
  </si>
  <si>
    <t>GSFC</t>
  </si>
  <si>
    <t>GMRINFRA</t>
  </si>
  <si>
    <t>SIEMENS</t>
  </si>
  <si>
    <t>INDIANB</t>
  </si>
  <si>
    <t>HCC</t>
  </si>
  <si>
    <t>SAIL</t>
  </si>
  <si>
    <t>BIOCON</t>
  </si>
  <si>
    <t>LUPIN</t>
  </si>
  <si>
    <t>KSCL</t>
  </si>
  <si>
    <t>BAJAJFINSV</t>
  </si>
  <si>
    <t>BATAINDIA</t>
  </si>
  <si>
    <t>BUY/SELL</t>
  </si>
  <si>
    <t>LOT SIZE</t>
  </si>
  <si>
    <t>SCRIPT NAME</t>
  </si>
  <si>
    <t>LEVEL</t>
  </si>
  <si>
    <t>TARGET 1</t>
  </si>
  <si>
    <t>TARGET 2</t>
  </si>
  <si>
    <t>DISHTV</t>
  </si>
  <si>
    <t>ADANIENT</t>
  </si>
  <si>
    <t>STAR</t>
  </si>
  <si>
    <t>JINDALSTEEL</t>
  </si>
  <si>
    <t>SUNTV</t>
  </si>
  <si>
    <t>IOC.</t>
  </si>
  <si>
    <t>PAGEIND</t>
  </si>
  <si>
    <t>NATIONALAL</t>
  </si>
  <si>
    <t>.MFSL</t>
  </si>
  <si>
    <t>.MINDTREE</t>
  </si>
  <si>
    <t>.UPL</t>
  </si>
  <si>
    <t>IDEA.</t>
  </si>
  <si>
    <t>.ADANIPORT</t>
  </si>
  <si>
    <t>.CANARABANK</t>
  </si>
  <si>
    <t>.RELCAPITAL</t>
  </si>
  <si>
    <t>AXISBANK</t>
  </si>
  <si>
    <t>.SAIL</t>
  </si>
  <si>
    <t xml:space="preserve">                TOTAL</t>
  </si>
  <si>
    <t>FUTURE SIGNATURE</t>
  </si>
  <si>
    <t>KAJARIACE</t>
  </si>
  <si>
    <t>LOT</t>
  </si>
  <si>
    <t>PEL</t>
  </si>
  <si>
    <t>DHFL</t>
  </si>
  <si>
    <t>INFIBEAM</t>
  </si>
  <si>
    <t>UBL</t>
  </si>
  <si>
    <t>MGL</t>
  </si>
  <si>
    <t>CADILAHEALTH</t>
  </si>
  <si>
    <t>SRF</t>
  </si>
  <si>
    <t>PFC</t>
  </si>
  <si>
    <t>BHEL</t>
  </si>
  <si>
    <t>UPL</t>
  </si>
  <si>
    <t>IBULHSGFI</t>
  </si>
  <si>
    <t>KPIT</t>
  </si>
  <si>
    <t>IOC</t>
  </si>
  <si>
    <t>BAJFINANCE</t>
  </si>
  <si>
    <t>HINDALCO</t>
  </si>
  <si>
    <t>RECLTD</t>
  </si>
  <si>
    <t>CGPOWER</t>
  </si>
  <si>
    <t>AUROPHAMRMA</t>
  </si>
  <si>
    <t>TORNTPOWER</t>
  </si>
  <si>
    <t>AJANTPHARM</t>
  </si>
  <si>
    <t>PVR</t>
  </si>
  <si>
    <t>JUBLFOO</t>
  </si>
  <si>
    <t>CHOLAFI</t>
  </si>
  <si>
    <t>KOTAKBANK</t>
  </si>
  <si>
    <t>SRT</t>
  </si>
  <si>
    <t>TATACOMMUNICATIO</t>
  </si>
  <si>
    <t>ICICIBANK</t>
  </si>
  <si>
    <t>REPCOHOME</t>
  </si>
  <si>
    <t>ASIANPAINT</t>
  </si>
  <si>
    <t>BAJAJAUTO</t>
  </si>
  <si>
    <t>PIDILITE</t>
  </si>
  <si>
    <t>AMARAJABAT</t>
  </si>
  <si>
    <t>SRFE</t>
  </si>
  <si>
    <t>APOLLOTYRE</t>
  </si>
  <si>
    <t>MFSL</t>
  </si>
  <si>
    <t>PCJWELLER</t>
  </si>
  <si>
    <t>CANARABANK</t>
  </si>
  <si>
    <t>DLF</t>
  </si>
  <si>
    <t>IRB</t>
  </si>
  <si>
    <t>JISLJALEQS </t>
  </si>
  <si>
    <t>INDIACE</t>
  </si>
  <si>
    <t>ADANIPOWER</t>
  </si>
  <si>
    <t>RELINFRA</t>
  </si>
  <si>
    <t>COLPAL</t>
  </si>
  <si>
    <t>BANKINDIA</t>
  </si>
  <si>
    <t>RBLBANK</t>
  </si>
  <si>
    <t>NMDC</t>
  </si>
  <si>
    <t>MCX</t>
  </si>
  <si>
    <t>ENGINERSI</t>
  </si>
  <si>
    <t>APOLLOTYREE</t>
  </si>
  <si>
    <t>TITAN</t>
  </si>
  <si>
    <t>CONCOR</t>
  </si>
  <si>
    <t>MANAPPURAM</t>
  </si>
  <si>
    <t>GRASIM</t>
  </si>
  <si>
    <t>STOPLOSS</t>
  </si>
  <si>
    <t>TORNTPHARMA</t>
  </si>
  <si>
    <t>BPCL</t>
  </si>
  <si>
    <t>BHARATFORG</t>
  </si>
</sst>
</file>

<file path=xl/styles.xml><?xml version="1.0" encoding="utf-8"?>
<styleSheet xmlns="http://schemas.openxmlformats.org/spreadsheetml/2006/main">
  <numFmts count="6">
    <numFmt numFmtId="164" formatCode="0.00;[Red]0.00"/>
    <numFmt numFmtId="165" formatCode="[$-409]d\-mmm\-yyyy;@"/>
    <numFmt numFmtId="166" formatCode="dd/mm/yy"/>
    <numFmt numFmtId="167" formatCode="0;[Red]0"/>
    <numFmt numFmtId="168" formatCode="0.0"/>
    <numFmt numFmtId="169" formatCode="0.0;[Red]0.0"/>
  </numFmts>
  <fonts count="10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3" borderId="4" xfId="0" applyFill="1" applyBorder="1" applyAlignment="1"/>
    <xf numFmtId="0" fontId="0" fillId="3" borderId="0" xfId="0" applyFill="1"/>
    <xf numFmtId="0" fontId="0" fillId="3" borderId="5" xfId="0" applyFill="1" applyBorder="1" applyAlignment="1"/>
    <xf numFmtId="0" fontId="4" fillId="3" borderId="6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169" fontId="1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workbookViewId="0">
      <selection activeCell="A8" sqref="A8"/>
    </sheetView>
  </sheetViews>
  <sheetFormatPr defaultColWidth="15.7109375" defaultRowHeight="15"/>
  <cols>
    <col min="1" max="1" width="14.7109375" customWidth="1"/>
    <col min="2" max="2" width="22" customWidth="1"/>
    <col min="3" max="3" width="9.7109375" customWidth="1"/>
    <col min="4" max="4" width="4.42578125" customWidth="1"/>
    <col min="5" max="5" width="10.7109375" customWidth="1"/>
    <col min="6" max="6" width="9.5703125" bestFit="1" customWidth="1"/>
    <col min="7" max="7" width="11.28515625" customWidth="1"/>
    <col min="8" max="8" width="11.5703125" customWidth="1"/>
    <col min="9" max="9" width="12.7109375" customWidth="1"/>
    <col min="10" max="10" width="10.5703125" customWidth="1"/>
    <col min="11" max="11" width="18.140625" customWidth="1"/>
  </cols>
  <sheetData>
    <row r="1" spans="1:12" ht="26.25">
      <c r="A1" s="10"/>
      <c r="B1" s="9"/>
      <c r="C1" s="9"/>
      <c r="D1" s="9"/>
      <c r="E1" s="9"/>
      <c r="F1" s="9"/>
      <c r="G1" s="9"/>
      <c r="H1" s="9"/>
      <c r="I1" s="9"/>
      <c r="J1" s="9"/>
      <c r="K1" s="21"/>
      <c r="L1" s="21"/>
    </row>
    <row r="2" spans="1:12" ht="15" customHeight="1">
      <c r="A2" s="7"/>
      <c r="B2" s="8"/>
      <c r="C2" s="6"/>
      <c r="D2" s="6"/>
      <c r="E2" s="22" t="s">
        <v>94</v>
      </c>
      <c r="F2" s="22"/>
      <c r="G2" s="22"/>
      <c r="H2" s="22"/>
      <c r="I2" s="6"/>
      <c r="J2" s="6"/>
      <c r="K2" s="21"/>
      <c r="L2" s="21"/>
    </row>
    <row r="3" spans="1:12" ht="15" customHeight="1">
      <c r="A3" s="7"/>
      <c r="B3" s="6"/>
      <c r="C3" s="6"/>
      <c r="D3" s="6"/>
      <c r="E3" s="22"/>
      <c r="F3" s="22"/>
      <c r="G3" s="22"/>
      <c r="H3" s="22"/>
      <c r="I3" s="6"/>
      <c r="J3" s="6"/>
      <c r="K3" s="21"/>
      <c r="L3" s="21"/>
    </row>
    <row r="4" spans="1:12" ht="18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21"/>
      <c r="L4" s="21"/>
    </row>
    <row r="5" spans="1:12" ht="15.75" customHeight="1">
      <c r="A5" s="23" t="s">
        <v>37</v>
      </c>
      <c r="B5" s="24" t="s">
        <v>72</v>
      </c>
      <c r="C5" s="24" t="s">
        <v>71</v>
      </c>
      <c r="D5" s="27" t="s">
        <v>96</v>
      </c>
      <c r="E5" s="24" t="s">
        <v>70</v>
      </c>
      <c r="F5" s="26" t="s">
        <v>73</v>
      </c>
      <c r="G5" s="26" t="s">
        <v>74</v>
      </c>
      <c r="H5" s="26" t="s">
        <v>75</v>
      </c>
      <c r="I5" s="24" t="s">
        <v>36</v>
      </c>
      <c r="J5" s="24"/>
      <c r="K5" s="26" t="s">
        <v>35</v>
      </c>
      <c r="L5" s="8"/>
    </row>
    <row r="6" spans="1:12" ht="15" customHeight="1">
      <c r="A6" s="23"/>
      <c r="B6" s="25"/>
      <c r="C6" s="24"/>
      <c r="D6" s="28"/>
      <c r="E6" s="24"/>
      <c r="F6" s="26"/>
      <c r="G6" s="26"/>
      <c r="H6" s="26"/>
      <c r="I6" s="24"/>
      <c r="J6" s="24"/>
      <c r="K6" s="26"/>
      <c r="L6" s="18" t="s">
        <v>151</v>
      </c>
    </row>
    <row r="7" spans="1:12" ht="15.75">
      <c r="A7" s="23"/>
      <c r="B7" s="25"/>
      <c r="C7" s="24"/>
      <c r="D7" s="29"/>
      <c r="E7" s="24"/>
      <c r="F7" s="26"/>
      <c r="G7" s="26"/>
      <c r="H7" s="26"/>
      <c r="I7" s="11" t="s">
        <v>74</v>
      </c>
      <c r="J7" s="11" t="s">
        <v>75</v>
      </c>
      <c r="K7" s="26"/>
      <c r="L7" s="19"/>
    </row>
    <row r="8" spans="1:12" ht="15.75">
      <c r="A8" s="3"/>
      <c r="B8" s="2"/>
      <c r="C8" s="2"/>
      <c r="D8" s="2"/>
      <c r="E8" s="2"/>
      <c r="F8" s="1"/>
      <c r="G8" s="1"/>
      <c r="H8" s="1"/>
      <c r="I8" s="1"/>
      <c r="J8" s="1"/>
      <c r="K8" s="12"/>
    </row>
    <row r="9" spans="1:12" ht="15.75">
      <c r="A9" s="3">
        <v>43780</v>
      </c>
      <c r="B9" s="2" t="s">
        <v>142</v>
      </c>
      <c r="C9" s="2">
        <v>1200</v>
      </c>
      <c r="D9" s="2">
        <v>3</v>
      </c>
      <c r="E9" s="1" t="s">
        <v>3</v>
      </c>
      <c r="F9" s="1">
        <v>338</v>
      </c>
      <c r="G9" s="1">
        <v>342</v>
      </c>
      <c r="H9" s="17">
        <v>345.8</v>
      </c>
      <c r="I9" s="13">
        <f t="shared" ref="I9" si="0">(IF(E9="SELL",F9-G9,IF(E9="BUY",G9-F9)))*C9*D9</f>
        <v>14400</v>
      </c>
      <c r="J9" s="13">
        <f t="shared" ref="J9" si="1">(IF(E9="SELL",IF(H9="",0,G9-H9),IF(E9="BUY",IF(H9="",0,H9-G9))))*C9*D9</f>
        <v>13680.00000000004</v>
      </c>
      <c r="K9" s="13">
        <f t="shared" ref="K9" si="2">SUM(I9,J9)</f>
        <v>28080.00000000004</v>
      </c>
      <c r="L9" s="20">
        <v>333</v>
      </c>
    </row>
    <row r="10" spans="1:12" ht="15.75">
      <c r="A10" s="3">
        <v>43777</v>
      </c>
      <c r="B10" s="2" t="s">
        <v>77</v>
      </c>
      <c r="C10" s="2">
        <v>4000</v>
      </c>
      <c r="D10" s="2">
        <v>3</v>
      </c>
      <c r="E10" s="2" t="s">
        <v>3</v>
      </c>
      <c r="F10" s="16">
        <v>211.1</v>
      </c>
      <c r="G10" s="16">
        <v>212</v>
      </c>
      <c r="H10" s="16">
        <v>0</v>
      </c>
      <c r="I10" s="13">
        <f t="shared" ref="I10" si="3">(IF(E10="SELL",F10-G10,IF(E10="BUY",G10-F10)))*C10*D10</f>
        <v>10800.000000000069</v>
      </c>
      <c r="J10" s="13">
        <v>0</v>
      </c>
      <c r="K10" s="13">
        <f t="shared" ref="K10" si="4">SUM(I10,J10)</f>
        <v>10800.000000000069</v>
      </c>
      <c r="L10" s="20">
        <v>209</v>
      </c>
    </row>
    <row r="11" spans="1:12" ht="15.75">
      <c r="A11" s="3">
        <v>43775</v>
      </c>
      <c r="B11" s="2" t="s">
        <v>103</v>
      </c>
      <c r="C11" s="2">
        <v>250</v>
      </c>
      <c r="D11" s="2">
        <v>3</v>
      </c>
      <c r="E11" s="2" t="s">
        <v>3</v>
      </c>
      <c r="F11" s="16">
        <v>3079</v>
      </c>
      <c r="G11" s="16">
        <v>3079</v>
      </c>
      <c r="H11" s="16">
        <v>0</v>
      </c>
      <c r="I11" s="13">
        <f t="shared" ref="I11" si="5">(IF(E11="SELL",F11-G11,IF(E11="BUY",G11-F11)))*C11*D11</f>
        <v>0</v>
      </c>
      <c r="J11" s="13">
        <v>0</v>
      </c>
      <c r="K11" s="13">
        <f t="shared" ref="K11" si="6">SUM(I11,J11)</f>
        <v>0</v>
      </c>
      <c r="L11" s="20">
        <v>3061</v>
      </c>
    </row>
    <row r="12" spans="1:12" ht="15.75">
      <c r="A12" s="3">
        <v>43774</v>
      </c>
      <c r="B12" s="2" t="s">
        <v>154</v>
      </c>
      <c r="C12" s="2">
        <v>1200</v>
      </c>
      <c r="D12" s="2">
        <v>3</v>
      </c>
      <c r="E12" s="2" t="s">
        <v>3</v>
      </c>
      <c r="F12" s="16">
        <v>480</v>
      </c>
      <c r="G12" s="16">
        <v>486</v>
      </c>
      <c r="H12" s="16">
        <v>491</v>
      </c>
      <c r="I12" s="13">
        <f t="shared" ref="I12" si="7">(IF(E12="SELL",F12-G12,IF(E12="BUY",G12-F12)))*C12*D12</f>
        <v>21600</v>
      </c>
      <c r="J12" s="13">
        <v>0</v>
      </c>
      <c r="K12" s="13">
        <f t="shared" ref="K12" si="8">SUM(I12,J12)</f>
        <v>21600</v>
      </c>
      <c r="L12" s="20">
        <v>475</v>
      </c>
    </row>
    <row r="13" spans="1:12" ht="15.75">
      <c r="A13" s="3">
        <v>43773</v>
      </c>
      <c r="B13" s="2" t="s">
        <v>56</v>
      </c>
      <c r="C13" s="2">
        <v>1300</v>
      </c>
      <c r="D13" s="2">
        <v>3</v>
      </c>
      <c r="E13" s="2" t="s">
        <v>3</v>
      </c>
      <c r="F13" s="16">
        <v>305.5</v>
      </c>
      <c r="G13" s="16">
        <v>300</v>
      </c>
      <c r="H13" s="16">
        <v>0</v>
      </c>
      <c r="I13" s="13">
        <f t="shared" ref="I13" si="9">(IF(E13="SELL",F13-G13,IF(E13="BUY",G13-F13)))*C13*D13</f>
        <v>-21450</v>
      </c>
      <c r="J13" s="13">
        <v>0</v>
      </c>
      <c r="K13" s="13">
        <f t="shared" ref="K13" si="10">SUM(I13,J13)</f>
        <v>-21450</v>
      </c>
      <c r="L13" s="20">
        <v>300</v>
      </c>
    </row>
    <row r="14" spans="1:12" ht="15.75">
      <c r="A14" s="3">
        <v>43770</v>
      </c>
      <c r="B14" s="2" t="s">
        <v>142</v>
      </c>
      <c r="C14" s="2">
        <v>1200</v>
      </c>
      <c r="D14" s="2">
        <v>3</v>
      </c>
      <c r="E14" s="2" t="s">
        <v>3</v>
      </c>
      <c r="F14" s="16">
        <v>312.8</v>
      </c>
      <c r="G14" s="16">
        <v>316</v>
      </c>
      <c r="H14" s="16">
        <v>321</v>
      </c>
      <c r="I14" s="13">
        <f t="shared" ref="I14" si="11">(IF(E14="SELL",F14-G14,IF(E14="BUY",G14-F14)))*C14*D14</f>
        <v>11519.99999999996</v>
      </c>
      <c r="J14" s="13">
        <f t="shared" ref="J14" si="12">(IF(E14="SELL",IF(H14="",0,G14-H14),IF(E14="BUY",IF(H14="",0,H14-G14))))*C14*D14</f>
        <v>18000</v>
      </c>
      <c r="K14" s="13">
        <f t="shared" ref="K14" si="13">SUM(I14,J14)</f>
        <v>29519.99999999996</v>
      </c>
      <c r="L14" s="20">
        <v>306.5</v>
      </c>
    </row>
    <row r="15" spans="1:12" ht="15.75">
      <c r="A15" s="3">
        <v>43767</v>
      </c>
      <c r="B15" s="2" t="s">
        <v>77</v>
      </c>
      <c r="C15" s="2">
        <v>4000</v>
      </c>
      <c r="D15" s="2">
        <v>3</v>
      </c>
      <c r="E15" s="2" t="s">
        <v>3</v>
      </c>
      <c r="F15" s="16">
        <v>196</v>
      </c>
      <c r="G15" s="16">
        <v>197.5</v>
      </c>
      <c r="H15" s="16">
        <v>199.1</v>
      </c>
      <c r="I15" s="13">
        <f t="shared" ref="I15" si="14">(IF(E15="SELL",F15-G15,IF(E15="BUY",G15-F15)))*C15*D15</f>
        <v>18000</v>
      </c>
      <c r="J15" s="13">
        <v>0</v>
      </c>
      <c r="K15" s="13">
        <f t="shared" ref="K15" si="15">SUM(I15,J15)</f>
        <v>18000</v>
      </c>
      <c r="L15" s="20">
        <v>195</v>
      </c>
    </row>
    <row r="16" spans="1:12" ht="15.75">
      <c r="A16" s="3">
        <v>43767</v>
      </c>
      <c r="B16" s="2" t="s">
        <v>55</v>
      </c>
      <c r="C16" s="2">
        <v>2000</v>
      </c>
      <c r="D16" s="2">
        <v>3</v>
      </c>
      <c r="E16" s="2" t="s">
        <v>0</v>
      </c>
      <c r="F16" s="16">
        <v>193</v>
      </c>
      <c r="G16" s="16">
        <v>191.25</v>
      </c>
      <c r="H16" s="16">
        <v>189</v>
      </c>
      <c r="I16" s="13">
        <f t="shared" ref="I16" si="16">(IF(E16="SELL",F16-G16,IF(E16="BUY",G16-F16)))*C16*D16</f>
        <v>10500</v>
      </c>
      <c r="J16" s="13">
        <v>0</v>
      </c>
      <c r="K16" s="13">
        <f t="shared" ref="K16" si="17">SUM(I16,J16)</f>
        <v>10500</v>
      </c>
      <c r="L16" s="20">
        <v>195</v>
      </c>
    </row>
    <row r="17" spans="1:12" ht="15.75">
      <c r="A17" s="3">
        <v>43763</v>
      </c>
      <c r="B17" s="2" t="s">
        <v>153</v>
      </c>
      <c r="C17" s="2">
        <v>1800</v>
      </c>
      <c r="D17" s="2">
        <v>3</v>
      </c>
      <c r="E17" s="2" t="s">
        <v>3</v>
      </c>
      <c r="F17" s="16">
        <v>518.5</v>
      </c>
      <c r="G17" s="16">
        <v>521</v>
      </c>
      <c r="H17" s="16">
        <v>523.79999999999995</v>
      </c>
      <c r="I17" s="13">
        <f t="shared" ref="I17" si="18">(IF(E17="SELL",F17-G17,IF(E17="BUY",G17-F17)))*C17*D17</f>
        <v>13500</v>
      </c>
      <c r="J17" s="13">
        <f>(IF(E17="SELL",IF(H17="",0,G17-H17),IF(E17="BUY",IF(H17="",0,H17-G17))))*C17*D17</f>
        <v>15119.999999999754</v>
      </c>
      <c r="K17" s="13">
        <f t="shared" ref="K17" si="19">SUM(I17,J17)</f>
        <v>28619.999999999753</v>
      </c>
      <c r="L17" s="20">
        <v>515</v>
      </c>
    </row>
    <row r="18" spans="1:12" ht="15.75">
      <c r="A18" s="3">
        <v>43762</v>
      </c>
      <c r="B18" s="2" t="s">
        <v>152</v>
      </c>
      <c r="C18" s="2">
        <v>500</v>
      </c>
      <c r="D18" s="2">
        <v>3</v>
      </c>
      <c r="E18" s="2" t="s">
        <v>3</v>
      </c>
      <c r="F18" s="16">
        <v>1782</v>
      </c>
      <c r="G18" s="16">
        <v>1773</v>
      </c>
      <c r="H18" s="16">
        <v>0</v>
      </c>
      <c r="I18" s="13">
        <f t="shared" ref="I18" si="20">(IF(E18="SELL",F18-G18,IF(E18="BUY",G18-F18)))*C18*D18</f>
        <v>-13500</v>
      </c>
      <c r="J18" s="13">
        <v>0</v>
      </c>
      <c r="K18" s="13">
        <f t="shared" ref="K18" si="21">SUM(I18,J18)</f>
        <v>-13500</v>
      </c>
      <c r="L18" s="20">
        <v>1773</v>
      </c>
    </row>
    <row r="19" spans="1:12" ht="15.75">
      <c r="A19" s="3">
        <v>43760</v>
      </c>
      <c r="B19" s="2" t="s">
        <v>149</v>
      </c>
      <c r="C19" s="2">
        <v>6000</v>
      </c>
      <c r="D19" s="2">
        <v>3</v>
      </c>
      <c r="E19" s="2" t="s">
        <v>3</v>
      </c>
      <c r="F19" s="16">
        <v>158.80000000000001</v>
      </c>
      <c r="G19" s="16">
        <v>157.80000000000001</v>
      </c>
      <c r="H19" s="16">
        <v>0</v>
      </c>
      <c r="I19" s="13">
        <f t="shared" ref="I19" si="22">(IF(E19="SELL",F19-G19,IF(E19="BUY",G19-F19)))*C19*D19</f>
        <v>-18000</v>
      </c>
      <c r="J19" s="13">
        <v>0</v>
      </c>
      <c r="K19" s="13">
        <f t="shared" ref="K19" si="23">SUM(I19,J19)</f>
        <v>-18000</v>
      </c>
      <c r="L19" s="20">
        <v>157.80000000000001</v>
      </c>
    </row>
    <row r="20" spans="1:12" ht="15.75">
      <c r="A20" s="3">
        <v>43756</v>
      </c>
      <c r="B20" s="2" t="s">
        <v>149</v>
      </c>
      <c r="C20" s="2">
        <v>6000</v>
      </c>
      <c r="D20" s="2">
        <v>3</v>
      </c>
      <c r="E20" s="2" t="s">
        <v>3</v>
      </c>
      <c r="F20" s="16">
        <v>148.65</v>
      </c>
      <c r="G20" s="16">
        <v>149.5</v>
      </c>
      <c r="H20" s="16">
        <v>150.5</v>
      </c>
      <c r="I20" s="13">
        <f t="shared" ref="I20" si="24">(IF(E20="SELL",F20-G20,IF(E20="BUY",G20-F20)))*C20*D20</f>
        <v>15299.999999999896</v>
      </c>
      <c r="J20" s="13">
        <f t="shared" ref="J20" si="25">(IF(E20="SELL",IF(H20="",0,G20-H20),IF(E20="BUY",IF(H20="",0,H20-G20))))*C20*D20</f>
        <v>18000</v>
      </c>
      <c r="K20" s="13">
        <f t="shared" ref="K20" si="26">SUM(I20,J20)</f>
        <v>33299.999999999898</v>
      </c>
      <c r="L20" s="20">
        <v>147.65</v>
      </c>
    </row>
    <row r="21" spans="1:12" ht="15.75">
      <c r="A21" s="3">
        <v>43755</v>
      </c>
      <c r="B21" s="2" t="s">
        <v>148</v>
      </c>
      <c r="C21" s="2">
        <v>1563</v>
      </c>
      <c r="D21" s="2">
        <v>3</v>
      </c>
      <c r="E21" s="2" t="s">
        <v>3</v>
      </c>
      <c r="F21" s="16">
        <v>611</v>
      </c>
      <c r="G21" s="16">
        <v>608</v>
      </c>
      <c r="H21" s="16">
        <v>0</v>
      </c>
      <c r="I21" s="13">
        <f t="shared" ref="I21" si="27">(IF(E21="SELL",F21-G21,IF(E21="BUY",G21-F21)))*C21*D21</f>
        <v>-14067</v>
      </c>
      <c r="J21" s="13">
        <v>0</v>
      </c>
      <c r="K21" s="13">
        <f t="shared" ref="K21" si="28">SUM(I21,J21)</f>
        <v>-14067</v>
      </c>
      <c r="L21" s="20">
        <v>608</v>
      </c>
    </row>
    <row r="22" spans="1:12" ht="15.75">
      <c r="A22" s="3">
        <v>43754</v>
      </c>
      <c r="B22" s="2" t="s">
        <v>107</v>
      </c>
      <c r="C22" s="2">
        <v>800</v>
      </c>
      <c r="D22" s="2">
        <v>3</v>
      </c>
      <c r="E22" s="2" t="s">
        <v>0</v>
      </c>
      <c r="F22" s="16">
        <v>166.1</v>
      </c>
      <c r="G22" s="16">
        <v>161</v>
      </c>
      <c r="H22" s="16">
        <v>155.5</v>
      </c>
      <c r="I22" s="13">
        <f t="shared" ref="I22" si="29">(IF(E22="SELL",F22-G22,IF(E22="BUY",G22-F22)))*C22*D22</f>
        <v>12239.999999999985</v>
      </c>
      <c r="J22" s="13">
        <f t="shared" ref="J22" si="30">(IF(E22="SELL",IF(H22="",0,G22-H22),IF(E22="BUY",IF(H22="",0,H22-G22))))*C22*D22</f>
        <v>13200</v>
      </c>
      <c r="K22" s="13">
        <f t="shared" ref="K22" si="31">SUM(I22,J22)</f>
        <v>25439.999999999985</v>
      </c>
      <c r="L22" s="20">
        <v>173.2</v>
      </c>
    </row>
    <row r="23" spans="1:12" ht="15.75">
      <c r="A23" s="3">
        <v>43754</v>
      </c>
      <c r="B23" s="2" t="s">
        <v>45</v>
      </c>
      <c r="C23" s="2">
        <v>1500</v>
      </c>
      <c r="D23" s="2">
        <v>3</v>
      </c>
      <c r="E23" s="2" t="s">
        <v>3</v>
      </c>
      <c r="F23" s="16">
        <v>466</v>
      </c>
      <c r="G23" s="16">
        <v>466</v>
      </c>
      <c r="H23" s="16">
        <v>0</v>
      </c>
      <c r="I23" s="13">
        <f t="shared" ref="I23" si="32">(IF(E23="SELL",F23-G23,IF(E23="BUY",G23-F23)))*C23*D23</f>
        <v>0</v>
      </c>
      <c r="J23" s="13">
        <v>0</v>
      </c>
      <c r="K23" s="13">
        <v>0</v>
      </c>
      <c r="L23" s="20">
        <v>461</v>
      </c>
    </row>
    <row r="24" spans="1:12" ht="15.75">
      <c r="A24" s="3">
        <v>43753</v>
      </c>
      <c r="B24" s="2" t="s">
        <v>9</v>
      </c>
      <c r="C24" s="2">
        <v>1400</v>
      </c>
      <c r="D24" s="2">
        <v>3</v>
      </c>
      <c r="E24" s="2" t="s">
        <v>0</v>
      </c>
      <c r="F24" s="16">
        <v>582</v>
      </c>
      <c r="G24" s="16">
        <v>582</v>
      </c>
      <c r="H24" s="16">
        <v>0</v>
      </c>
      <c r="I24" s="13">
        <f t="shared" ref="I24" si="33">(IF(E24="SELL",F24-G24,IF(E24="BUY",G24-F24)))*C24*D24</f>
        <v>0</v>
      </c>
      <c r="J24" s="13">
        <v>0</v>
      </c>
      <c r="K24" s="13">
        <v>0</v>
      </c>
      <c r="L24" s="20">
        <v>586</v>
      </c>
    </row>
    <row r="25" spans="1:12" ht="15.75">
      <c r="A25" s="3">
        <v>43752</v>
      </c>
      <c r="B25" s="2" t="s">
        <v>148</v>
      </c>
      <c r="C25" s="2">
        <v>1563</v>
      </c>
      <c r="D25" s="2">
        <v>3</v>
      </c>
      <c r="E25" s="2" t="s">
        <v>3</v>
      </c>
      <c r="F25" s="16">
        <v>583.79999999999995</v>
      </c>
      <c r="G25" s="16">
        <v>588</v>
      </c>
      <c r="H25" s="16">
        <v>593.20000000000005</v>
      </c>
      <c r="I25" s="13">
        <f t="shared" ref="I25" si="34">(IF(E25="SELL",F25-G25,IF(E25="BUY",G25-F25)))*C25*D25</f>
        <v>19693.800000000214</v>
      </c>
      <c r="J25" s="13">
        <f t="shared" ref="J25" si="35">(IF(E25="SELL",IF(H25="",0,G25-H25),IF(E25="BUY",IF(H25="",0,H25-G25))))*C25*D25</f>
        <v>24382.800000000214</v>
      </c>
      <c r="K25" s="13">
        <f t="shared" ref="K25" si="36">SUM(I25,J25)</f>
        <v>44076.600000000428</v>
      </c>
      <c r="L25" s="20">
        <v>580</v>
      </c>
    </row>
    <row r="26" spans="1:12" ht="15.75">
      <c r="A26" s="3">
        <v>43752</v>
      </c>
      <c r="B26" s="2" t="s">
        <v>61</v>
      </c>
      <c r="C26" s="2">
        <v>550</v>
      </c>
      <c r="D26" s="2">
        <v>3</v>
      </c>
      <c r="E26" s="2" t="s">
        <v>3</v>
      </c>
      <c r="F26" s="16">
        <v>1602</v>
      </c>
      <c r="G26" s="16">
        <v>1588</v>
      </c>
      <c r="H26" s="16">
        <v>230</v>
      </c>
      <c r="I26" s="13">
        <f t="shared" ref="I26" si="37">(IF(E26="SELL",F26-G26,IF(E26="BUY",G26-F26)))*C26*D26</f>
        <v>-23100</v>
      </c>
      <c r="J26" s="13">
        <v>0</v>
      </c>
      <c r="K26" s="13">
        <f t="shared" ref="K26" si="38">SUM(I26,J26)</f>
        <v>-23100</v>
      </c>
      <c r="L26" s="20">
        <v>1588</v>
      </c>
    </row>
    <row r="27" spans="1:12" ht="15.75">
      <c r="A27" s="3">
        <v>43749</v>
      </c>
      <c r="B27" s="2" t="s">
        <v>56</v>
      </c>
      <c r="C27" s="2">
        <v>1300</v>
      </c>
      <c r="D27" s="2">
        <v>3</v>
      </c>
      <c r="E27" s="2" t="s">
        <v>0</v>
      </c>
      <c r="F27" s="16">
        <v>240</v>
      </c>
      <c r="G27" s="16">
        <v>235.3</v>
      </c>
      <c r="H27" s="16">
        <v>230</v>
      </c>
      <c r="I27" s="13">
        <f t="shared" ref="I27" si="39">(IF(E27="SELL",F27-G27,IF(E27="BUY",G27-F27)))*C27*D27</f>
        <v>18329.999999999956</v>
      </c>
      <c r="J27" s="13">
        <v>0</v>
      </c>
      <c r="K27" s="13">
        <f t="shared" ref="K27" si="40">SUM(I27,J27)</f>
        <v>18329.999999999956</v>
      </c>
      <c r="L27" s="20">
        <v>246</v>
      </c>
    </row>
    <row r="28" spans="1:12" ht="15.75">
      <c r="A28" s="3">
        <v>43749</v>
      </c>
      <c r="B28" s="2" t="s">
        <v>9</v>
      </c>
      <c r="C28" s="2">
        <v>1400</v>
      </c>
      <c r="D28" s="2">
        <v>3</v>
      </c>
      <c r="E28" s="2" t="s">
        <v>3</v>
      </c>
      <c r="F28" s="16">
        <v>620</v>
      </c>
      <c r="G28" s="16">
        <v>616.20000000000005</v>
      </c>
      <c r="H28" s="16">
        <v>240</v>
      </c>
      <c r="I28" s="13">
        <f t="shared" ref="I28" si="41">(IF(E28="SELL",F28-G28,IF(E28="BUY",G28-F28)))*C28*D28</f>
        <v>-15959.999999999809</v>
      </c>
      <c r="J28" s="13">
        <v>0</v>
      </c>
      <c r="K28" s="13">
        <f t="shared" ref="K28" si="42">SUM(I28,J28)</f>
        <v>-15959.999999999809</v>
      </c>
      <c r="L28" s="20">
        <v>616.20000000000005</v>
      </c>
    </row>
    <row r="29" spans="1:12" ht="15.75">
      <c r="A29" s="3">
        <v>43748</v>
      </c>
      <c r="B29" s="2" t="s">
        <v>9</v>
      </c>
      <c r="C29" s="2">
        <v>1400</v>
      </c>
      <c r="D29" s="2">
        <v>3</v>
      </c>
      <c r="E29" s="2" t="s">
        <v>0</v>
      </c>
      <c r="F29" s="16">
        <v>604</v>
      </c>
      <c r="G29" s="16">
        <v>595</v>
      </c>
      <c r="H29" s="16">
        <v>240</v>
      </c>
      <c r="I29" s="13">
        <f t="shared" ref="I29" si="43">(IF(E29="SELL",F29-G29,IF(E29="BUY",G29-F29)))*C29*D29</f>
        <v>37800</v>
      </c>
      <c r="J29" s="13">
        <v>0</v>
      </c>
      <c r="K29" s="13">
        <f t="shared" ref="K29" si="44">SUM(I29,J29)</f>
        <v>37800</v>
      </c>
      <c r="L29" s="20">
        <v>610</v>
      </c>
    </row>
    <row r="30" spans="1:12" ht="15.75">
      <c r="A30" s="3">
        <v>43747</v>
      </c>
      <c r="B30" s="2" t="s">
        <v>56</v>
      </c>
      <c r="C30" s="2">
        <v>1300</v>
      </c>
      <c r="D30" s="2">
        <v>3</v>
      </c>
      <c r="E30" s="2" t="s">
        <v>0</v>
      </c>
      <c r="F30" s="16">
        <v>248</v>
      </c>
      <c r="G30" s="16">
        <v>244</v>
      </c>
      <c r="H30" s="16">
        <v>240</v>
      </c>
      <c r="I30" s="13">
        <f t="shared" ref="I30" si="45">(IF(E30="SELL",F30-G30,IF(E30="BUY",G30-F30)))*C30*D30</f>
        <v>15600</v>
      </c>
      <c r="J30" s="13">
        <v>0</v>
      </c>
      <c r="K30" s="13">
        <f t="shared" ref="K30" si="46">SUM(I30,J30)</f>
        <v>15600</v>
      </c>
    </row>
    <row r="31" spans="1:12" ht="15.75">
      <c r="A31" s="3">
        <v>43742</v>
      </c>
      <c r="B31" s="2" t="s">
        <v>150</v>
      </c>
      <c r="C31" s="2">
        <v>750</v>
      </c>
      <c r="D31" s="2">
        <v>3</v>
      </c>
      <c r="E31" s="2" t="s">
        <v>0</v>
      </c>
      <c r="F31" s="16">
        <v>656.8</v>
      </c>
      <c r="G31" s="16">
        <v>653</v>
      </c>
      <c r="H31" s="16">
        <v>650</v>
      </c>
      <c r="I31" s="13">
        <f t="shared" ref="I31" si="47">(IF(E31="SELL",F31-G31,IF(E31="BUY",G31-F31)))*C31*D31</f>
        <v>8549.9999999998981</v>
      </c>
      <c r="J31" s="13">
        <f t="shared" ref="J31" si="48">(IF(E31="SELL",IF(H31="",0,G31-H31),IF(E31="BUY",IF(H31="",0,H31-G31))))*C31*D31</f>
        <v>6750</v>
      </c>
      <c r="K31" s="13">
        <f t="shared" ref="K31" si="49">SUM(I31,J31)</f>
        <v>15299.999999999898</v>
      </c>
    </row>
    <row r="32" spans="1:12" ht="15.75">
      <c r="A32" s="3">
        <v>43742</v>
      </c>
      <c r="B32" s="2" t="s">
        <v>148</v>
      </c>
      <c r="C32" s="2">
        <v>1563</v>
      </c>
      <c r="D32" s="2">
        <v>3</v>
      </c>
      <c r="E32" s="2" t="s">
        <v>3</v>
      </c>
      <c r="F32" s="16">
        <v>620</v>
      </c>
      <c r="G32" s="16">
        <v>623.5</v>
      </c>
      <c r="H32" s="16">
        <v>628.20000000000005</v>
      </c>
      <c r="I32" s="13">
        <f t="shared" ref="I32" si="50">(IF(E32="SELL",F32-G32,IF(E32="BUY",G32-F32)))*C32*D32</f>
        <v>16411.5</v>
      </c>
      <c r="J32" s="13">
        <f t="shared" ref="J32" si="51">(IF(E32="SELL",IF(H32="",0,G32-H32),IF(E32="BUY",IF(H32="",0,H32-G32))))*C32*D32</f>
        <v>22038.300000000214</v>
      </c>
      <c r="K32" s="13">
        <f t="shared" ref="K32" si="52">SUM(I32,J32)</f>
        <v>38449.800000000214</v>
      </c>
    </row>
    <row r="33" spans="1:11" ht="15.75">
      <c r="A33" s="3">
        <v>43742</v>
      </c>
      <c r="B33" s="2" t="s">
        <v>24</v>
      </c>
      <c r="C33" s="2">
        <v>8000</v>
      </c>
      <c r="D33" s="2">
        <v>3</v>
      </c>
      <c r="E33" s="2" t="s">
        <v>0</v>
      </c>
      <c r="F33" s="16">
        <v>52.6</v>
      </c>
      <c r="G33" s="16">
        <v>53.2</v>
      </c>
      <c r="H33" s="16">
        <v>0</v>
      </c>
      <c r="I33" s="13">
        <f t="shared" ref="I33" si="53">(IF(E33="SELL",F33-G33,IF(E33="BUY",G33-F33)))*C33*D33</f>
        <v>-14400.000000000033</v>
      </c>
      <c r="J33" s="13">
        <v>0</v>
      </c>
      <c r="K33" s="13">
        <f t="shared" ref="K33" si="54">SUM(I33,J33)</f>
        <v>-14400.000000000033</v>
      </c>
    </row>
    <row r="34" spans="1:11" ht="15.75">
      <c r="A34" s="3">
        <v>43741</v>
      </c>
      <c r="B34" s="2" t="s">
        <v>105</v>
      </c>
      <c r="C34" s="2">
        <v>1800</v>
      </c>
      <c r="D34" s="2">
        <v>3</v>
      </c>
      <c r="E34" s="2" t="s">
        <v>3</v>
      </c>
      <c r="F34" s="16">
        <v>510</v>
      </c>
      <c r="G34" s="16">
        <v>513</v>
      </c>
      <c r="H34" s="16">
        <v>516</v>
      </c>
      <c r="I34" s="13">
        <f t="shared" ref="I34:I35" si="55">(IF(E34="SELL",F34-G34,IF(E34="BUY",G34-F34)))*C34*D34</f>
        <v>16200</v>
      </c>
      <c r="J34" s="13">
        <f t="shared" ref="J34:J35" si="56">(IF(E34="SELL",IF(H34="",0,G34-H34),IF(E34="BUY",IF(H34="",0,H34-G34))))*C34*D34</f>
        <v>16200</v>
      </c>
      <c r="K34" s="13">
        <f t="shared" ref="K34:K35" si="57">SUM(I34,J34)</f>
        <v>32400</v>
      </c>
    </row>
    <row r="35" spans="1:11" ht="15.75">
      <c r="A35" s="3">
        <v>43739</v>
      </c>
      <c r="B35" s="2" t="s">
        <v>148</v>
      </c>
      <c r="C35" s="2">
        <v>1563</v>
      </c>
      <c r="D35" s="2">
        <v>3</v>
      </c>
      <c r="E35" s="2" t="s">
        <v>3</v>
      </c>
      <c r="F35" s="16">
        <v>628.79999999999995</v>
      </c>
      <c r="G35" s="16">
        <v>632</v>
      </c>
      <c r="H35" s="16">
        <v>636</v>
      </c>
      <c r="I35" s="13">
        <f t="shared" si="55"/>
        <v>15004.800000000214</v>
      </c>
      <c r="J35" s="13">
        <f t="shared" si="56"/>
        <v>18756</v>
      </c>
      <c r="K35" s="13">
        <f t="shared" si="57"/>
        <v>33760.800000000214</v>
      </c>
    </row>
    <row r="36" spans="1:11" ht="15.75">
      <c r="A36" s="3">
        <v>43738</v>
      </c>
      <c r="B36" s="2" t="s">
        <v>142</v>
      </c>
      <c r="C36" s="2">
        <v>1200</v>
      </c>
      <c r="D36" s="2">
        <v>3</v>
      </c>
      <c r="E36" s="2" t="s">
        <v>0</v>
      </c>
      <c r="F36" s="16">
        <v>340</v>
      </c>
      <c r="G36" s="16">
        <v>335</v>
      </c>
      <c r="H36" s="16">
        <v>330</v>
      </c>
      <c r="I36" s="13">
        <f t="shared" ref="I36" si="58">(IF(E36="SELL",F36-G36,IF(E36="BUY",G36-F36)))*C36*D36</f>
        <v>18000</v>
      </c>
      <c r="J36" s="13">
        <f t="shared" ref="J36" si="59">(IF(E36="SELL",IF(H36="",0,G36-H36),IF(E36="BUY",IF(H36="",0,H36-G36))))*C36*D36</f>
        <v>18000</v>
      </c>
      <c r="K36" s="13">
        <f t="shared" ref="K36" si="60">SUM(I36,J36)</f>
        <v>36000</v>
      </c>
    </row>
    <row r="37" spans="1:11" ht="15.75">
      <c r="A37" s="3">
        <v>43735</v>
      </c>
      <c r="B37" s="2" t="s">
        <v>149</v>
      </c>
      <c r="C37" s="2">
        <v>6000</v>
      </c>
      <c r="D37" s="2">
        <v>3</v>
      </c>
      <c r="E37" s="2" t="s">
        <v>3</v>
      </c>
      <c r="F37" s="16">
        <v>143.35</v>
      </c>
      <c r="G37" s="16">
        <v>144</v>
      </c>
      <c r="H37" s="16">
        <v>145</v>
      </c>
      <c r="I37" s="13">
        <f t="shared" ref="I37" si="61">(IF(E37="SELL",F37-G37,IF(E37="BUY",G37-F37)))*C37*D37</f>
        <v>11700.000000000102</v>
      </c>
      <c r="J37" s="13">
        <f t="shared" ref="J37" si="62">(IF(E37="SELL",IF(H37="",0,G37-H37),IF(E37="BUY",IF(H37="",0,H37-G37))))*C37*D37</f>
        <v>18000</v>
      </c>
      <c r="K37" s="13">
        <f t="shared" ref="K37" si="63">SUM(I37,J37)</f>
        <v>29700.000000000102</v>
      </c>
    </row>
    <row r="38" spans="1:11" ht="15.75">
      <c r="A38" s="3">
        <v>43735</v>
      </c>
      <c r="B38" s="2" t="s">
        <v>148</v>
      </c>
      <c r="C38" s="2">
        <v>1563</v>
      </c>
      <c r="D38" s="2">
        <v>3</v>
      </c>
      <c r="E38" s="2" t="s">
        <v>0</v>
      </c>
      <c r="F38" s="16">
        <v>602</v>
      </c>
      <c r="G38" s="16">
        <v>598.79999999999995</v>
      </c>
      <c r="H38" s="16">
        <v>593.20000000000005</v>
      </c>
      <c r="I38" s="13">
        <f t="shared" ref="I38" si="64">(IF(E38="SELL",F38-G38,IF(E38="BUY",G38-F38)))*C38*D38</f>
        <v>15004.800000000214</v>
      </c>
      <c r="J38" s="13">
        <f t="shared" ref="J38" si="65">(IF(E38="SELL",IF(H38="",0,G38-H38),IF(E38="BUY",IF(H38="",0,H38-G38))))*C38*D38</f>
        <v>26258.399999999572</v>
      </c>
      <c r="K38" s="13">
        <f t="shared" ref="K38" si="66">SUM(I38,J38)</f>
        <v>41263.199999999786</v>
      </c>
    </row>
    <row r="39" spans="1:11" ht="15.75">
      <c r="A39" s="3">
        <v>43735</v>
      </c>
      <c r="B39" s="2" t="s">
        <v>56</v>
      </c>
      <c r="C39" s="2">
        <v>1300</v>
      </c>
      <c r="D39" s="2">
        <v>3</v>
      </c>
      <c r="E39" s="2" t="s">
        <v>0</v>
      </c>
      <c r="F39" s="16">
        <v>276.8</v>
      </c>
      <c r="G39" s="16">
        <v>282</v>
      </c>
      <c r="H39" s="16">
        <v>0</v>
      </c>
      <c r="I39" s="13">
        <f t="shared" ref="I39" si="67">(IF(E39="SELL",F39-G39,IF(E39="BUY",G39-F39)))*C39*D39</f>
        <v>-20279.999999999956</v>
      </c>
      <c r="J39" s="13">
        <v>0</v>
      </c>
      <c r="K39" s="13">
        <f t="shared" ref="K39" si="68">SUM(I39,J39)</f>
        <v>-20279.999999999956</v>
      </c>
    </row>
    <row r="40" spans="1:11" ht="15.75">
      <c r="A40" s="3">
        <v>43734</v>
      </c>
      <c r="B40" s="2" t="s">
        <v>130</v>
      </c>
      <c r="C40" s="2">
        <v>3000</v>
      </c>
      <c r="D40" s="2">
        <v>3</v>
      </c>
      <c r="E40" s="2" t="s">
        <v>3</v>
      </c>
      <c r="F40" s="16">
        <v>188.6</v>
      </c>
      <c r="G40" s="16">
        <v>187.6</v>
      </c>
      <c r="H40" s="16">
        <v>0</v>
      </c>
      <c r="I40" s="13">
        <f t="shared" ref="I40" si="69">(IF(E40="SELL",F40-G40,IF(E40="BUY",G40-F40)))*C40*D40</f>
        <v>-9000</v>
      </c>
      <c r="J40" s="13">
        <v>0</v>
      </c>
      <c r="K40" s="13">
        <f t="shared" ref="K40" si="70">SUM(I40,J40)</f>
        <v>-9000</v>
      </c>
    </row>
    <row r="41" spans="1:11" ht="15.75">
      <c r="A41" s="3">
        <v>43733</v>
      </c>
      <c r="B41" s="2" t="s">
        <v>148</v>
      </c>
      <c r="C41" s="2">
        <v>1563</v>
      </c>
      <c r="D41" s="2">
        <v>3</v>
      </c>
      <c r="E41" s="2" t="s">
        <v>3</v>
      </c>
      <c r="F41" s="16">
        <v>588</v>
      </c>
      <c r="G41" s="16">
        <v>591</v>
      </c>
      <c r="H41" s="16">
        <v>596</v>
      </c>
      <c r="I41" s="13">
        <f t="shared" ref="I41" si="71">(IF(E41="SELL",F41-G41,IF(E41="BUY",G41-F41)))*C41*D41</f>
        <v>14067</v>
      </c>
      <c r="J41" s="13">
        <f t="shared" ref="J41:J47" si="72">(IF(E41="SELL",IF(H41="",0,G41-H41),IF(E41="BUY",IF(H41="",0,H41-G41))))*C41*D41</f>
        <v>23445</v>
      </c>
      <c r="K41" s="13">
        <f t="shared" ref="K41" si="73">SUM(I41,J41)</f>
        <v>37512</v>
      </c>
    </row>
    <row r="42" spans="1:11" ht="15.75">
      <c r="A42" s="3">
        <v>43733</v>
      </c>
      <c r="B42" s="2" t="s">
        <v>142</v>
      </c>
      <c r="C42" s="2">
        <v>1200</v>
      </c>
      <c r="D42" s="2">
        <v>3</v>
      </c>
      <c r="E42" s="2" t="s">
        <v>0</v>
      </c>
      <c r="F42" s="16">
        <v>392</v>
      </c>
      <c r="G42" s="16">
        <v>388.2</v>
      </c>
      <c r="H42" s="16">
        <v>383</v>
      </c>
      <c r="I42" s="13">
        <f t="shared" ref="I42" si="74">(IF(E42="SELL",F42-G42,IF(E42="BUY",G42-F42)))*C42*D42</f>
        <v>13680.00000000004</v>
      </c>
      <c r="J42" s="13">
        <f t="shared" si="72"/>
        <v>18719.99999999996</v>
      </c>
      <c r="K42" s="13">
        <f t="shared" ref="K42" si="75">SUM(I42,J42)</f>
        <v>32400</v>
      </c>
    </row>
    <row r="43" spans="1:11" ht="15.75">
      <c r="A43" s="3">
        <v>43732</v>
      </c>
      <c r="B43" s="2" t="s">
        <v>56</v>
      </c>
      <c r="C43" s="2">
        <v>1300</v>
      </c>
      <c r="D43" s="2">
        <v>3</v>
      </c>
      <c r="E43" s="2" t="s">
        <v>0</v>
      </c>
      <c r="F43" s="16">
        <v>265</v>
      </c>
      <c r="G43" s="16">
        <v>262</v>
      </c>
      <c r="H43" s="16">
        <v>258</v>
      </c>
      <c r="I43" s="13">
        <f t="shared" ref="I43" si="76">(IF(E43="SELL",F43-G43,IF(E43="BUY",G43-F43)))*C43*D43</f>
        <v>11700</v>
      </c>
      <c r="J43" s="13">
        <f t="shared" si="72"/>
        <v>15600</v>
      </c>
      <c r="K43" s="13">
        <f t="shared" ref="K43" si="77">SUM(I43,J43)</f>
        <v>27300</v>
      </c>
    </row>
    <row r="44" spans="1:11" ht="15.75">
      <c r="A44" s="3">
        <v>43731</v>
      </c>
      <c r="B44" s="2" t="s">
        <v>24</v>
      </c>
      <c r="C44" s="2">
        <v>8000</v>
      </c>
      <c r="D44" s="2">
        <v>3</v>
      </c>
      <c r="E44" s="2" t="s">
        <v>3</v>
      </c>
      <c r="F44" s="16">
        <v>64.650000000000006</v>
      </c>
      <c r="G44" s="16">
        <v>65.3</v>
      </c>
      <c r="H44" s="16">
        <v>66.2</v>
      </c>
      <c r="I44" s="13">
        <f t="shared" ref="I44" si="78">(IF(E44="SELL",F44-G44,IF(E44="BUY",G44-F44)))*C44*D44</f>
        <v>15599.999999999796</v>
      </c>
      <c r="J44" s="13">
        <f t="shared" si="72"/>
        <v>21600.000000000138</v>
      </c>
      <c r="K44" s="13">
        <f t="shared" ref="K44" si="79">SUM(I44,J44)</f>
        <v>37199.999999999935</v>
      </c>
    </row>
    <row r="45" spans="1:11" ht="15.75">
      <c r="A45" s="3">
        <v>43731</v>
      </c>
      <c r="B45" s="2" t="s">
        <v>56</v>
      </c>
      <c r="C45" s="2">
        <v>1300</v>
      </c>
      <c r="D45" s="2">
        <v>3</v>
      </c>
      <c r="E45" s="2" t="s">
        <v>0</v>
      </c>
      <c r="F45" s="16">
        <v>292</v>
      </c>
      <c r="G45" s="16">
        <v>288</v>
      </c>
      <c r="H45" s="16">
        <v>282</v>
      </c>
      <c r="I45" s="13">
        <f t="shared" ref="I45" si="80">(IF(E45="SELL",F45-G45,IF(E45="BUY",G45-F45)))*C45*D45</f>
        <v>15600</v>
      </c>
      <c r="J45" s="13">
        <f t="shared" si="72"/>
        <v>23400</v>
      </c>
      <c r="K45" s="13">
        <f t="shared" ref="K45" si="81">SUM(I45,J45)</f>
        <v>39000</v>
      </c>
    </row>
    <row r="46" spans="1:11" ht="15.75">
      <c r="A46" s="3">
        <v>43728</v>
      </c>
      <c r="B46" s="2" t="s">
        <v>9</v>
      </c>
      <c r="C46" s="2">
        <v>1400</v>
      </c>
      <c r="D46" s="2">
        <v>3</v>
      </c>
      <c r="E46" s="2" t="s">
        <v>0</v>
      </c>
      <c r="F46" s="16">
        <v>671</v>
      </c>
      <c r="G46" s="16">
        <v>666.8</v>
      </c>
      <c r="H46" s="16">
        <v>662</v>
      </c>
      <c r="I46" s="13">
        <f t="shared" ref="I46" si="82">(IF(E46="SELL",F46-G46,IF(E46="BUY",G46-F46)))*C46*D46</f>
        <v>17640.000000000189</v>
      </c>
      <c r="J46" s="13">
        <f t="shared" si="72"/>
        <v>20159.999999999811</v>
      </c>
      <c r="K46" s="13">
        <f t="shared" ref="K46" si="83">SUM(I46,J46)</f>
        <v>37800</v>
      </c>
    </row>
    <row r="47" spans="1:11" ht="15.75">
      <c r="A47" s="3">
        <v>43727</v>
      </c>
      <c r="B47" s="2" t="s">
        <v>24</v>
      </c>
      <c r="C47" s="2">
        <v>8000</v>
      </c>
      <c r="D47" s="2">
        <v>3</v>
      </c>
      <c r="E47" s="2" t="s">
        <v>0</v>
      </c>
      <c r="F47" s="16">
        <v>52.8</v>
      </c>
      <c r="G47" s="16">
        <v>52.1</v>
      </c>
      <c r="H47" s="16">
        <v>51.1</v>
      </c>
      <c r="I47" s="13">
        <f t="shared" ref="I47" si="84">(IF(E47="SELL",F47-G47,IF(E47="BUY",G47-F47)))*C47*D47</f>
        <v>16799.999999999898</v>
      </c>
      <c r="J47" s="13">
        <f t="shared" si="72"/>
        <v>24000</v>
      </c>
      <c r="K47" s="13">
        <f t="shared" ref="K47" si="85">SUM(I47,J47)</f>
        <v>40799.999999999898</v>
      </c>
    </row>
    <row r="48" spans="1:11" ht="15.75">
      <c r="A48" s="3">
        <v>43727</v>
      </c>
      <c r="B48" s="2" t="s">
        <v>107</v>
      </c>
      <c r="C48" s="2">
        <v>800</v>
      </c>
      <c r="D48" s="2">
        <v>3</v>
      </c>
      <c r="E48" s="2" t="s">
        <v>0</v>
      </c>
      <c r="F48" s="16">
        <v>388</v>
      </c>
      <c r="G48" s="16">
        <v>383.5</v>
      </c>
      <c r="H48" s="16">
        <v>376</v>
      </c>
      <c r="I48" s="13">
        <f t="shared" ref="I48" si="86">(IF(E48="SELL",F48-G48,IF(E48="BUY",G48-F48)))*C48*D48</f>
        <v>10800</v>
      </c>
      <c r="J48" s="13">
        <v>0</v>
      </c>
      <c r="K48" s="13">
        <f t="shared" ref="K48" si="87">SUM(I48,J48)</f>
        <v>10800</v>
      </c>
    </row>
    <row r="49" spans="1:11" ht="15.75">
      <c r="A49" s="3">
        <v>43726</v>
      </c>
      <c r="B49" s="2" t="s">
        <v>31</v>
      </c>
      <c r="C49" s="2">
        <v>6000</v>
      </c>
      <c r="D49" s="2">
        <v>3</v>
      </c>
      <c r="E49" s="2" t="s">
        <v>0</v>
      </c>
      <c r="F49" s="16">
        <v>123.55</v>
      </c>
      <c r="G49" s="16">
        <v>124.55</v>
      </c>
      <c r="H49" s="16">
        <v>0</v>
      </c>
      <c r="I49" s="13">
        <f t="shared" ref="I49" si="88">(IF(E49="SELL",F49-G49,IF(E49="BUY",G49-F49)))*C49*D49</f>
        <v>-18000</v>
      </c>
      <c r="J49" s="13">
        <v>0</v>
      </c>
      <c r="K49" s="13">
        <f t="shared" ref="K49" si="89">SUM(I49,J49)</f>
        <v>-18000</v>
      </c>
    </row>
    <row r="50" spans="1:11" ht="15.75">
      <c r="A50" s="3">
        <v>43726</v>
      </c>
      <c r="B50" s="2" t="s">
        <v>115</v>
      </c>
      <c r="C50" s="2">
        <v>3000</v>
      </c>
      <c r="D50" s="2">
        <v>3</v>
      </c>
      <c r="E50" s="2" t="s">
        <v>3</v>
      </c>
      <c r="F50" s="16">
        <v>183</v>
      </c>
      <c r="G50" s="16">
        <v>183</v>
      </c>
      <c r="H50" s="16">
        <v>0</v>
      </c>
      <c r="I50" s="13">
        <f t="shared" ref="I50" si="90">(IF(E50="SELL",F50-G50,IF(E50="BUY",G50-F50)))*C50*D50</f>
        <v>0</v>
      </c>
      <c r="J50" s="13">
        <v>0</v>
      </c>
      <c r="K50" s="13">
        <v>0</v>
      </c>
    </row>
    <row r="51" spans="1:11" ht="15.75">
      <c r="A51" s="3">
        <v>43726</v>
      </c>
      <c r="B51" s="2" t="s">
        <v>112</v>
      </c>
      <c r="C51" s="2">
        <v>6000</v>
      </c>
      <c r="D51" s="2">
        <v>3</v>
      </c>
      <c r="E51" s="2" t="s">
        <v>0</v>
      </c>
      <c r="F51" s="16">
        <v>133.5</v>
      </c>
      <c r="G51" s="16">
        <v>132.5</v>
      </c>
      <c r="H51" s="16">
        <v>131.5</v>
      </c>
      <c r="I51" s="13">
        <f t="shared" ref="I51" si="91">(IF(E51="SELL",F51-G51,IF(E51="BUY",G51-F51)))*C51*D51</f>
        <v>18000</v>
      </c>
      <c r="J51" s="13">
        <f>(IF(E51="SELL",IF(H51="",0,G51-H51),IF(E51="BUY",IF(H51="",0,H51-G51))))*C51*D51</f>
        <v>18000</v>
      </c>
      <c r="K51" s="13">
        <f t="shared" ref="K51" si="92">SUM(I51,J51)</f>
        <v>36000</v>
      </c>
    </row>
    <row r="52" spans="1:11" ht="15.75">
      <c r="A52" s="3">
        <v>43725</v>
      </c>
      <c r="B52" s="2" t="s">
        <v>112</v>
      </c>
      <c r="C52" s="2">
        <v>6000</v>
      </c>
      <c r="D52" s="2">
        <v>3</v>
      </c>
      <c r="E52" s="2" t="s">
        <v>0</v>
      </c>
      <c r="F52" s="16">
        <v>138.5</v>
      </c>
      <c r="G52" s="16">
        <v>137.5</v>
      </c>
      <c r="H52" s="16">
        <v>136.65</v>
      </c>
      <c r="I52" s="13">
        <f t="shared" ref="I52" si="93">(IF(E52="SELL",F52-G52,IF(E52="BUY",G52-F52)))*C52*D52</f>
        <v>18000</v>
      </c>
      <c r="J52" s="13">
        <f>(IF(E52="SELL",IF(H52="",0,G52-H52),IF(E52="BUY",IF(H52="",0,H52-G52))))*C52*D52</f>
        <v>15299.999999999896</v>
      </c>
      <c r="K52" s="13">
        <f t="shared" ref="K52" si="94">SUM(I52,J52)</f>
        <v>33299.999999999898</v>
      </c>
    </row>
    <row r="53" spans="1:11" ht="15.75">
      <c r="A53" s="3">
        <v>43724</v>
      </c>
      <c r="B53" s="2" t="s">
        <v>147</v>
      </c>
      <c r="C53" s="2">
        <v>750</v>
      </c>
      <c r="D53" s="2">
        <v>3</v>
      </c>
      <c r="E53" s="2" t="s">
        <v>3</v>
      </c>
      <c r="F53" s="16">
        <v>1148.2</v>
      </c>
      <c r="G53" s="16">
        <v>1151</v>
      </c>
      <c r="H53" s="17">
        <v>0</v>
      </c>
      <c r="I53" s="13">
        <f>(IF(E53="SELL",F53-G53,IF(E53="BUY",G53-F53)))*C53*D53</f>
        <v>6299.9999999998981</v>
      </c>
      <c r="J53" s="13">
        <v>0</v>
      </c>
      <c r="K53" s="13">
        <f t="shared" ref="K53" si="95">SUM(I53,J53)</f>
        <v>6299.9999999998981</v>
      </c>
    </row>
    <row r="54" spans="1:11" ht="15.75">
      <c r="A54" s="3">
        <v>43724</v>
      </c>
      <c r="B54" s="2" t="s">
        <v>142</v>
      </c>
      <c r="C54" s="2">
        <v>1200</v>
      </c>
      <c r="D54" s="2">
        <v>3</v>
      </c>
      <c r="E54" s="2" t="s">
        <v>0</v>
      </c>
      <c r="F54" s="16">
        <v>360</v>
      </c>
      <c r="G54" s="16">
        <v>356.3</v>
      </c>
      <c r="H54" s="17">
        <v>0</v>
      </c>
      <c r="I54" s="13">
        <f>(IF(E54="SELL",F54-G54,IF(E54="BUY",G54-F54)))*C54*D54</f>
        <v>13319.99999999996</v>
      </c>
      <c r="J54" s="13">
        <v>0</v>
      </c>
      <c r="K54" s="13">
        <f t="shared" ref="K54" si="96">SUM(I54,J54)</f>
        <v>13319.99999999996</v>
      </c>
    </row>
    <row r="55" spans="1:11" ht="15.75">
      <c r="A55" s="3">
        <v>43724</v>
      </c>
      <c r="B55" s="2" t="s">
        <v>146</v>
      </c>
      <c r="C55" s="2">
        <v>3000</v>
      </c>
      <c r="D55" s="2">
        <v>3</v>
      </c>
      <c r="E55" s="2" t="s">
        <v>3</v>
      </c>
      <c r="F55" s="16">
        <v>181.55</v>
      </c>
      <c r="G55" s="16">
        <v>180</v>
      </c>
      <c r="H55" s="17">
        <v>0</v>
      </c>
      <c r="I55" s="13">
        <f t="shared" ref="I55" si="97">(IF(E55="SELL",F55-G55,IF(E55="BUY",G55-F55)))*C55*D55</f>
        <v>-13950.000000000104</v>
      </c>
      <c r="J55" s="13">
        <v>0</v>
      </c>
      <c r="K55" s="13">
        <f t="shared" ref="K55" si="98">SUM(I55,J55)</f>
        <v>-13950.000000000104</v>
      </c>
    </row>
    <row r="56" spans="1:11" ht="15.75">
      <c r="A56" s="3">
        <v>43721</v>
      </c>
      <c r="B56" s="2" t="s">
        <v>31</v>
      </c>
      <c r="C56" s="2">
        <v>6000</v>
      </c>
      <c r="D56" s="2">
        <v>3</v>
      </c>
      <c r="E56" s="2" t="s">
        <v>0</v>
      </c>
      <c r="F56" s="16">
        <v>122.5</v>
      </c>
      <c r="G56" s="16">
        <v>123.35</v>
      </c>
      <c r="H56" s="17">
        <v>0</v>
      </c>
      <c r="I56" s="13">
        <f>(IF(E56="SELL",F56-G56,IF(E56="BUY",G56-F56)))*C56*D56</f>
        <v>-15299.999999999896</v>
      </c>
      <c r="J56" s="13">
        <v>0</v>
      </c>
      <c r="K56" s="13">
        <f t="shared" ref="K56" si="99">SUM(I56,J56)</f>
        <v>-15299.999999999896</v>
      </c>
    </row>
    <row r="57" spans="1:11" ht="15.75">
      <c r="A57" s="3">
        <v>43719</v>
      </c>
      <c r="B57" s="2" t="s">
        <v>142</v>
      </c>
      <c r="C57" s="2">
        <v>1200</v>
      </c>
      <c r="D57" s="2">
        <v>3</v>
      </c>
      <c r="E57" s="2" t="s">
        <v>3</v>
      </c>
      <c r="F57" s="16">
        <v>373</v>
      </c>
      <c r="G57" s="16">
        <v>378</v>
      </c>
      <c r="H57" s="17">
        <v>385</v>
      </c>
      <c r="I57" s="13">
        <f t="shared" ref="I57" si="100">(IF(E57="SELL",F57-G57,IF(E57="BUY",G57-F57)))*C57*D57</f>
        <v>18000</v>
      </c>
      <c r="J57" s="13">
        <v>0</v>
      </c>
      <c r="K57" s="13">
        <f t="shared" ref="K57" si="101">SUM(I57,J57)</f>
        <v>18000</v>
      </c>
    </row>
    <row r="58" spans="1:11" ht="15.75">
      <c r="A58" s="3">
        <v>43717</v>
      </c>
      <c r="B58" s="2" t="s">
        <v>145</v>
      </c>
      <c r="C58" s="2">
        <v>4600</v>
      </c>
      <c r="D58" s="2">
        <v>3</v>
      </c>
      <c r="E58" s="2" t="s">
        <v>3</v>
      </c>
      <c r="F58" s="16">
        <v>110</v>
      </c>
      <c r="G58" s="16">
        <v>111.2</v>
      </c>
      <c r="H58" s="17">
        <v>112.8</v>
      </c>
      <c r="I58" s="13">
        <f t="shared" ref="I58" si="102">(IF(E58="SELL",F58-G58,IF(E58="BUY",G58-F58)))*C58*D58</f>
        <v>16560.000000000036</v>
      </c>
      <c r="J58" s="13">
        <v>0</v>
      </c>
      <c r="K58" s="13">
        <f t="shared" ref="K58" si="103">SUM(I58,J58)</f>
        <v>16560.000000000036</v>
      </c>
    </row>
    <row r="59" spans="1:11" ht="15.75">
      <c r="A59" s="3">
        <v>43713</v>
      </c>
      <c r="B59" s="2" t="s">
        <v>109</v>
      </c>
      <c r="C59" s="2">
        <v>3500</v>
      </c>
      <c r="D59" s="2">
        <v>3</v>
      </c>
      <c r="E59" s="2" t="s">
        <v>3</v>
      </c>
      <c r="F59" s="16">
        <v>127.55</v>
      </c>
      <c r="G59" s="16">
        <v>129</v>
      </c>
      <c r="H59" s="17">
        <v>131.1</v>
      </c>
      <c r="I59" s="13">
        <f t="shared" ref="I59" si="104">(IF(E59="SELL",F59-G59,IF(E59="BUY",G59-F59)))*C59*D59</f>
        <v>15225.000000000029</v>
      </c>
      <c r="J59" s="13">
        <v>0</v>
      </c>
      <c r="K59" s="13">
        <f t="shared" ref="K59" si="105">SUM(I59,J59)</f>
        <v>15225.000000000029</v>
      </c>
    </row>
    <row r="60" spans="1:11" ht="15.75">
      <c r="A60" s="3">
        <v>43711</v>
      </c>
      <c r="B60" s="2" t="s">
        <v>43</v>
      </c>
      <c r="C60" s="2">
        <v>750</v>
      </c>
      <c r="D60" s="2">
        <v>3</v>
      </c>
      <c r="E60" s="2" t="s">
        <v>3</v>
      </c>
      <c r="F60" s="16">
        <v>1432</v>
      </c>
      <c r="G60" s="16">
        <v>1441</v>
      </c>
      <c r="H60" s="17">
        <v>1450</v>
      </c>
      <c r="I60" s="13">
        <f t="shared" ref="I60:I61" si="106">(IF(E60="SELL",F60-G60,IF(E60="BUY",G60-F60)))*C60*D60</f>
        <v>20250</v>
      </c>
      <c r="J60" s="13">
        <v>0</v>
      </c>
      <c r="K60" s="13">
        <f t="shared" ref="K60:K61" si="107">SUM(I60,J60)</f>
        <v>20250</v>
      </c>
    </row>
    <row r="61" spans="1:11" ht="15.75">
      <c r="A61" s="3">
        <v>43706</v>
      </c>
      <c r="B61" s="2" t="s">
        <v>43</v>
      </c>
      <c r="C61" s="2">
        <v>750</v>
      </c>
      <c r="D61" s="2">
        <v>3</v>
      </c>
      <c r="E61" s="2" t="s">
        <v>3</v>
      </c>
      <c r="F61" s="16">
        <v>1508</v>
      </c>
      <c r="G61" s="16">
        <v>1516.2</v>
      </c>
      <c r="H61" s="17">
        <v>1526</v>
      </c>
      <c r="I61" s="13">
        <f t="shared" si="106"/>
        <v>18450.000000000102</v>
      </c>
      <c r="J61" s="13">
        <f>(IF(E61="SELL",IF(H61="",0,G61-H61),IF(E61="BUY",IF(H61="",0,H61-G61))))*C61*D61</f>
        <v>22049.999999999898</v>
      </c>
      <c r="K61" s="13">
        <f t="shared" si="107"/>
        <v>40500</v>
      </c>
    </row>
    <row r="62" spans="1:11" ht="15.75">
      <c r="A62" s="3">
        <v>43706</v>
      </c>
      <c r="B62" s="2" t="s">
        <v>57</v>
      </c>
      <c r="C62" s="2">
        <v>1200</v>
      </c>
      <c r="D62" s="2">
        <v>3</v>
      </c>
      <c r="E62" s="2" t="s">
        <v>3</v>
      </c>
      <c r="F62" s="16">
        <v>616.54999999999995</v>
      </c>
      <c r="G62" s="16">
        <v>619.6</v>
      </c>
      <c r="H62" s="16">
        <v>625.29999999999995</v>
      </c>
      <c r="I62" s="13">
        <f t="shared" ref="I62" si="108">(IF(E62="SELL",F62-G62,IF(E62="BUY",G62-F62)))*C62*D62</f>
        <v>10980.000000000246</v>
      </c>
      <c r="J62" s="13">
        <v>0</v>
      </c>
      <c r="K62" s="13">
        <f t="shared" ref="K62" si="109">SUM(I62,J62)</f>
        <v>10980.000000000246</v>
      </c>
    </row>
    <row r="63" spans="1:11" ht="15.75">
      <c r="A63" s="3">
        <v>43705</v>
      </c>
      <c r="B63" s="2" t="s">
        <v>142</v>
      </c>
      <c r="C63" s="2">
        <v>1200</v>
      </c>
      <c r="D63" s="2">
        <v>3</v>
      </c>
      <c r="E63" s="2" t="s">
        <v>0</v>
      </c>
      <c r="F63" s="16">
        <v>345.5</v>
      </c>
      <c r="G63" s="16">
        <v>341</v>
      </c>
      <c r="H63" s="16">
        <v>336.2</v>
      </c>
      <c r="I63" s="13">
        <f t="shared" ref="I63" si="110">(IF(E63="SELL",F63-G63,IF(E63="BUY",G63-F63)))*C63*D63</f>
        <v>16200</v>
      </c>
      <c r="J63" s="13">
        <f>(IF(E63="SELL",IF(H63="",0,G63-H63),IF(E63="BUY",IF(H63="",0,H63-G63))))*C63*D63</f>
        <v>17280.00000000004</v>
      </c>
      <c r="K63" s="13">
        <f t="shared" ref="K63" si="111">SUM(I63,J63)</f>
        <v>33480.000000000044</v>
      </c>
    </row>
    <row r="64" spans="1:11" ht="15.75">
      <c r="A64" s="3">
        <v>43704</v>
      </c>
      <c r="B64" s="2" t="s">
        <v>43</v>
      </c>
      <c r="C64" s="2">
        <v>750</v>
      </c>
      <c r="D64" s="2">
        <v>3</v>
      </c>
      <c r="E64" s="2" t="s">
        <v>3</v>
      </c>
      <c r="F64" s="16">
        <v>1415</v>
      </c>
      <c r="G64" s="16">
        <v>1420</v>
      </c>
      <c r="H64" s="16">
        <v>1430</v>
      </c>
      <c r="I64" s="13">
        <f t="shared" ref="I64" si="112">(IF(E64="SELL",F64-G64,IF(E64="BUY",G64-F64)))*C64*D64</f>
        <v>11250</v>
      </c>
      <c r="J64" s="13">
        <f>(IF(E64="SELL",IF(H64="",0,G64-H64),IF(E64="BUY",IF(H64="",0,H64-G64))))*C64*D64</f>
        <v>22500</v>
      </c>
      <c r="K64" s="13">
        <f t="shared" ref="K64" si="113">SUM(I64,J64)</f>
        <v>33750</v>
      </c>
    </row>
    <row r="65" spans="1:11" ht="15.75">
      <c r="A65" s="3">
        <v>43703</v>
      </c>
      <c r="B65" s="2" t="s">
        <v>144</v>
      </c>
      <c r="C65" s="2">
        <v>700</v>
      </c>
      <c r="D65" s="2">
        <v>3</v>
      </c>
      <c r="E65" s="2" t="s">
        <v>3</v>
      </c>
      <c r="F65" s="16">
        <v>871</v>
      </c>
      <c r="G65" s="16">
        <v>878.2</v>
      </c>
      <c r="H65" s="16">
        <v>888</v>
      </c>
      <c r="I65" s="13">
        <f t="shared" ref="I65" si="114">(IF(E65="SELL",F65-G65,IF(E65="BUY",G65-F65)))*C65*D65</f>
        <v>15120.000000000095</v>
      </c>
      <c r="J65" s="13">
        <f>(IF(E65="SELL",IF(H65="",0,G65-H65),IF(E65="BUY",IF(H65="",0,H65-G65))))*C65*D65</f>
        <v>20579.999999999905</v>
      </c>
      <c r="K65" s="13">
        <f t="shared" ref="K65" si="115">SUM(I65,J65)</f>
        <v>35700</v>
      </c>
    </row>
    <row r="66" spans="1:11" ht="15.75">
      <c r="A66" s="3">
        <v>43700</v>
      </c>
      <c r="B66" s="2" t="s">
        <v>31</v>
      </c>
      <c r="C66" s="2">
        <v>6000</v>
      </c>
      <c r="D66" s="2">
        <v>3</v>
      </c>
      <c r="E66" s="2" t="s">
        <v>3</v>
      </c>
      <c r="F66" s="16">
        <v>119.2</v>
      </c>
      <c r="G66" s="16">
        <v>120.2</v>
      </c>
      <c r="H66" s="16">
        <v>121.1</v>
      </c>
      <c r="I66" s="13">
        <f t="shared" ref="I66" si="116">(IF(E66="SELL",F66-G66,IF(E66="BUY",G66-F66)))*C66*D66</f>
        <v>18000</v>
      </c>
      <c r="J66" s="13">
        <f>(IF(E66="SELL",IF(H66="",0,G66-H66),IF(E66="BUY",IF(H66="",0,H66-G66))))*C66*D66</f>
        <v>16199.999999999847</v>
      </c>
      <c r="K66" s="13">
        <f t="shared" ref="K66" si="117">SUM(I66,J66)</f>
        <v>34199.999999999847</v>
      </c>
    </row>
    <row r="67" spans="1:11" ht="15.75">
      <c r="A67" s="3">
        <v>43698</v>
      </c>
      <c r="B67" s="2" t="s">
        <v>131</v>
      </c>
      <c r="C67" s="2">
        <v>1200</v>
      </c>
      <c r="D67" s="2">
        <v>3</v>
      </c>
      <c r="E67" s="2" t="s">
        <v>3</v>
      </c>
      <c r="F67" s="16">
        <v>438</v>
      </c>
      <c r="G67" s="16">
        <v>444</v>
      </c>
      <c r="H67" s="16">
        <v>449</v>
      </c>
      <c r="I67" s="13">
        <f t="shared" ref="I67" si="118">(IF(E67="SELL",F67-G67,IF(E67="BUY",G67-F67)))*C67*D67</f>
        <v>21600</v>
      </c>
      <c r="J67" s="13">
        <f>(IF(E67="SELL",IF(H67="",0,G67-H67),IF(E67="BUY",IF(H67="",0,H67-G67))))*C67*D67</f>
        <v>18000</v>
      </c>
      <c r="K67" s="13">
        <f t="shared" ref="K67" si="119">SUM(I67,J67)</f>
        <v>39600</v>
      </c>
    </row>
    <row r="68" spans="1:11" ht="15.75">
      <c r="A68" s="3">
        <v>43698</v>
      </c>
      <c r="B68" s="2" t="s">
        <v>105</v>
      </c>
      <c r="C68" s="2">
        <v>7500</v>
      </c>
      <c r="D68" s="2">
        <v>3</v>
      </c>
      <c r="E68" s="2" t="s">
        <v>0</v>
      </c>
      <c r="F68" s="16">
        <v>48</v>
      </c>
      <c r="G68" s="16">
        <v>48</v>
      </c>
      <c r="H68" s="16">
        <v>0</v>
      </c>
      <c r="I68" s="13">
        <f t="shared" ref="I68" si="120">(IF(E68="SELL",F68-G68,IF(E68="BUY",G68-F68)))*C68*D68</f>
        <v>0</v>
      </c>
      <c r="J68" s="13">
        <v>0</v>
      </c>
      <c r="K68" s="13">
        <v>0</v>
      </c>
    </row>
    <row r="69" spans="1:11" ht="15.75">
      <c r="A69" s="3">
        <v>43697</v>
      </c>
      <c r="B69" s="2" t="s">
        <v>131</v>
      </c>
      <c r="C69" s="2">
        <v>1200</v>
      </c>
      <c r="D69" s="2">
        <v>3</v>
      </c>
      <c r="E69" s="2" t="s">
        <v>3</v>
      </c>
      <c r="F69" s="16">
        <v>424.2</v>
      </c>
      <c r="G69" s="16">
        <v>428</v>
      </c>
      <c r="H69" s="16">
        <v>432.3</v>
      </c>
      <c r="I69" s="13">
        <f t="shared" ref="I69" si="121">(IF(E69="SELL",F69-G69,IF(E69="BUY",G69-F69)))*C69*D69</f>
        <v>13680.00000000004</v>
      </c>
      <c r="J69" s="13">
        <f>(IF(E69="SELL",IF(H69="",0,G69-H69),IF(E69="BUY",IF(H69="",0,H69-G69))))*C69*D69</f>
        <v>15480.00000000004</v>
      </c>
      <c r="K69" s="13">
        <f t="shared" ref="K69" si="122">SUM(I69,J69)</f>
        <v>29160.00000000008</v>
      </c>
    </row>
    <row r="70" spans="1:11" ht="15.75">
      <c r="A70" s="3">
        <v>43697</v>
      </c>
      <c r="B70" s="2" t="s">
        <v>143</v>
      </c>
      <c r="C70" s="2">
        <v>6000</v>
      </c>
      <c r="D70" s="2">
        <v>3</v>
      </c>
      <c r="E70" s="2" t="s">
        <v>0</v>
      </c>
      <c r="F70" s="16">
        <v>93</v>
      </c>
      <c r="G70" s="16">
        <v>92</v>
      </c>
      <c r="H70" s="16">
        <v>91</v>
      </c>
      <c r="I70" s="13">
        <f t="shared" ref="I70" si="123">(IF(E70="SELL",F70-G70,IF(E70="BUY",G70-F70)))*C70*D70</f>
        <v>18000</v>
      </c>
      <c r="J70" s="13">
        <f>(IF(E70="SELL",IF(H70="",0,G70-H70),IF(E70="BUY",IF(H70="",0,H70-G70))))*C70*D70</f>
        <v>18000</v>
      </c>
      <c r="K70" s="13">
        <f t="shared" ref="K70" si="124">SUM(I70,J70)</f>
        <v>36000</v>
      </c>
    </row>
    <row r="71" spans="1:11" ht="15.75">
      <c r="A71" s="3">
        <v>43697</v>
      </c>
      <c r="B71" s="2" t="s">
        <v>105</v>
      </c>
      <c r="C71" s="2">
        <v>7500</v>
      </c>
      <c r="D71" s="2">
        <v>3</v>
      </c>
      <c r="E71" s="2" t="s">
        <v>0</v>
      </c>
      <c r="F71" s="16">
        <v>50</v>
      </c>
      <c r="G71" s="16">
        <v>50</v>
      </c>
      <c r="H71" s="16">
        <v>0</v>
      </c>
      <c r="I71" s="13">
        <f t="shared" ref="I71" si="125">(IF(E71="SELL",F71-G71,IF(E71="BUY",G71-F71)))*C71*D71</f>
        <v>0</v>
      </c>
      <c r="J71" s="13">
        <v>0</v>
      </c>
      <c r="K71" s="13">
        <f t="shared" ref="K71" si="126">SUM(I71,J71)</f>
        <v>0</v>
      </c>
    </row>
    <row r="72" spans="1:11" ht="15.75">
      <c r="A72" s="3">
        <v>43697</v>
      </c>
      <c r="B72" s="2" t="s">
        <v>43</v>
      </c>
      <c r="C72" s="2">
        <v>750</v>
      </c>
      <c r="D72" s="2">
        <v>3</v>
      </c>
      <c r="E72" s="2" t="s">
        <v>3</v>
      </c>
      <c r="F72" s="16">
        <v>1335.8</v>
      </c>
      <c r="G72" s="16">
        <v>1346</v>
      </c>
      <c r="H72" s="16">
        <v>1356.2</v>
      </c>
      <c r="I72" s="13">
        <f t="shared" ref="I72" si="127">(IF(E72="SELL",F72-G72,IF(E72="BUY",G72-F72)))*C72*D72</f>
        <v>22950.000000000102</v>
      </c>
      <c r="J72" s="13">
        <v>0</v>
      </c>
      <c r="K72" s="13">
        <f t="shared" ref="K72" si="128">SUM(I72,J72)</f>
        <v>22950.000000000102</v>
      </c>
    </row>
    <row r="73" spans="1:11" ht="15.75">
      <c r="A73" s="3">
        <v>43696</v>
      </c>
      <c r="B73" s="2" t="s">
        <v>31</v>
      </c>
      <c r="C73" s="2">
        <v>6000</v>
      </c>
      <c r="D73" s="2">
        <v>3</v>
      </c>
      <c r="E73" s="2" t="s">
        <v>3</v>
      </c>
      <c r="F73" s="16">
        <v>123.2</v>
      </c>
      <c r="G73" s="16">
        <v>122.3</v>
      </c>
      <c r="H73" s="16">
        <v>0</v>
      </c>
      <c r="I73" s="13">
        <f t="shared" ref="I73" si="129">(IF(E73="SELL",F73-G73,IF(E73="BUY",G73-F73)))*C73*D73</f>
        <v>-16200.000000000104</v>
      </c>
      <c r="J73" s="13">
        <v>0</v>
      </c>
      <c r="K73" s="13">
        <f t="shared" ref="K73" si="130">SUM(I73,J73)</f>
        <v>-16200.000000000104</v>
      </c>
    </row>
    <row r="74" spans="1:11" ht="15.75">
      <c r="A74" s="3">
        <v>43693</v>
      </c>
      <c r="B74" s="2" t="s">
        <v>107</v>
      </c>
      <c r="C74" s="2">
        <v>800</v>
      </c>
      <c r="D74" s="2">
        <v>3</v>
      </c>
      <c r="E74" s="2" t="s">
        <v>0</v>
      </c>
      <c r="F74" s="16">
        <v>478</v>
      </c>
      <c r="G74" s="16">
        <v>473.2</v>
      </c>
      <c r="H74" s="16">
        <v>465</v>
      </c>
      <c r="I74" s="13">
        <f t="shared" ref="I74" si="131">(IF(E74="SELL",F74-G74,IF(E74="BUY",G74-F74)))*C74*D74</f>
        <v>11520.000000000027</v>
      </c>
      <c r="J74" s="13">
        <v>0</v>
      </c>
      <c r="K74" s="13">
        <f t="shared" ref="K74" si="132">SUM(I74,J74)</f>
        <v>11520.000000000027</v>
      </c>
    </row>
    <row r="75" spans="1:11" ht="15.75">
      <c r="A75" s="3">
        <v>43690</v>
      </c>
      <c r="B75" s="2" t="s">
        <v>9</v>
      </c>
      <c r="C75" s="2">
        <v>1400</v>
      </c>
      <c r="D75" s="2">
        <v>3</v>
      </c>
      <c r="E75" s="2" t="s">
        <v>0</v>
      </c>
      <c r="F75" s="16">
        <v>673.8</v>
      </c>
      <c r="G75" s="16">
        <v>669</v>
      </c>
      <c r="H75" s="16">
        <v>665.3</v>
      </c>
      <c r="I75" s="13">
        <f t="shared" ref="I75" si="133">(IF(E75="SELL",F75-G75,IF(E75="BUY",G75-F75)))*C75*D75</f>
        <v>20159.999999999811</v>
      </c>
      <c r="J75" s="13">
        <f>(IF(E75="SELL",IF(H75="",0,G75-H75),IF(E75="BUY",IF(H75="",0,H75-G75))))*C75*D75</f>
        <v>15540.000000000191</v>
      </c>
      <c r="K75" s="13">
        <f t="shared" ref="K75" si="134">SUM(I75,J75)</f>
        <v>35700</v>
      </c>
    </row>
    <row r="76" spans="1:11" ht="15.75">
      <c r="A76" s="3">
        <v>43686</v>
      </c>
      <c r="B76" s="2" t="s">
        <v>101</v>
      </c>
      <c r="C76" s="2">
        <v>600</v>
      </c>
      <c r="D76" s="2">
        <v>3</v>
      </c>
      <c r="E76" s="2" t="s">
        <v>0</v>
      </c>
      <c r="F76" s="16">
        <v>810</v>
      </c>
      <c r="G76" s="16">
        <v>802.3</v>
      </c>
      <c r="H76" s="16">
        <v>793.5</v>
      </c>
      <c r="I76" s="13">
        <f t="shared" ref="I76" si="135">(IF(E76="SELL",F76-G76,IF(E76="BUY",G76-F76)))*C76*D76</f>
        <v>13860.000000000082</v>
      </c>
      <c r="J76" s="13">
        <f>(IF(E76="SELL",IF(H76="",0,G76-H76),IF(E76="BUY",IF(H76="",0,H76-G76))))*C76*D76</f>
        <v>15839.999999999918</v>
      </c>
      <c r="K76" s="13">
        <f t="shared" ref="K76" si="136">SUM(I76,J76)</f>
        <v>29700</v>
      </c>
    </row>
    <row r="77" spans="1:11" ht="15.75">
      <c r="A77" s="3">
        <v>43685</v>
      </c>
      <c r="B77" s="2" t="s">
        <v>142</v>
      </c>
      <c r="C77" s="2">
        <v>1200</v>
      </c>
      <c r="D77" s="2">
        <v>3</v>
      </c>
      <c r="E77" s="2" t="s">
        <v>3</v>
      </c>
      <c r="F77" s="16">
        <v>368.8</v>
      </c>
      <c r="G77" s="16">
        <v>372.8</v>
      </c>
      <c r="H77" s="16">
        <v>376.8</v>
      </c>
      <c r="I77" s="13">
        <f t="shared" ref="I77" si="137">(IF(E77="SELL",F77-G77,IF(E77="BUY",G77-F77)))*C77*D77</f>
        <v>14400</v>
      </c>
      <c r="J77" s="13">
        <f>(IF(E77="SELL",IF(H77="",0,G77-H77),IF(E77="BUY",IF(H77="",0,H77-G77))))*C77*D77</f>
        <v>14400</v>
      </c>
      <c r="K77" s="13">
        <f t="shared" ref="K77" si="138">SUM(I77,J77)</f>
        <v>28800</v>
      </c>
    </row>
    <row r="78" spans="1:11" ht="15.75">
      <c r="A78" s="3">
        <v>43683</v>
      </c>
      <c r="B78" s="2" t="s">
        <v>121</v>
      </c>
      <c r="C78" s="2">
        <v>600</v>
      </c>
      <c r="D78" s="2">
        <v>3</v>
      </c>
      <c r="E78" s="2" t="s">
        <v>3</v>
      </c>
      <c r="F78" s="16">
        <v>688</v>
      </c>
      <c r="G78" s="16">
        <v>680.2</v>
      </c>
      <c r="H78" s="16">
        <v>0</v>
      </c>
      <c r="I78" s="13">
        <f t="shared" ref="I78" si="139">(IF(E78="SELL",F78-G78,IF(E78="BUY",G78-F78)))*C78*D78</f>
        <v>-14039.999999999918</v>
      </c>
      <c r="J78" s="13">
        <v>0</v>
      </c>
      <c r="K78" s="13">
        <f t="shared" ref="K78" si="140">SUM(I78,J78)</f>
        <v>-14039.999999999918</v>
      </c>
    </row>
    <row r="79" spans="1:11" ht="15.75">
      <c r="A79" s="3">
        <v>43683</v>
      </c>
      <c r="B79" s="2" t="s">
        <v>103</v>
      </c>
      <c r="C79" s="2">
        <v>250</v>
      </c>
      <c r="D79" s="2">
        <v>3</v>
      </c>
      <c r="E79" s="2" t="s">
        <v>3</v>
      </c>
      <c r="F79" s="16">
        <v>2850</v>
      </c>
      <c r="G79" s="16">
        <v>2868.2</v>
      </c>
      <c r="H79" s="16">
        <v>2888</v>
      </c>
      <c r="I79" s="13">
        <f t="shared" ref="I79" si="141">(IF(E79="SELL",F79-G79,IF(E79="BUY",G79-F79)))*C79*D79</f>
        <v>13649.999999999864</v>
      </c>
      <c r="J79" s="13">
        <f>(IF(E79="SELL",IF(H79="",0,G79-H79),IF(E79="BUY",IF(H79="",0,H79-G79))))*C79*D79</f>
        <v>14850.000000000136</v>
      </c>
      <c r="K79" s="13">
        <f t="shared" ref="K79" si="142">SUM(I79,J79)</f>
        <v>28500</v>
      </c>
    </row>
    <row r="80" spans="1:11" ht="15.75">
      <c r="A80" s="3">
        <v>43682</v>
      </c>
      <c r="B80" s="2" t="s">
        <v>56</v>
      </c>
      <c r="C80" s="2">
        <v>1300</v>
      </c>
      <c r="D80" s="2">
        <v>3</v>
      </c>
      <c r="E80" s="2" t="s">
        <v>0</v>
      </c>
      <c r="F80" s="16">
        <v>335</v>
      </c>
      <c r="G80" s="16">
        <v>330.5</v>
      </c>
      <c r="H80" s="16">
        <v>326.3</v>
      </c>
      <c r="I80" s="13">
        <f t="shared" ref="I80" si="143">(IF(E80="SELL",F80-G80,IF(E80="BUY",G80-F80)))*C80*D80</f>
        <v>17550</v>
      </c>
      <c r="J80" s="13">
        <f>(IF(E80="SELL",IF(H80="",0,G80-H80),IF(E80="BUY",IF(H80="",0,H80-G80))))*C80*D80</f>
        <v>16379.999999999956</v>
      </c>
      <c r="K80" s="13">
        <f t="shared" ref="K80" si="144">SUM(I80,J80)</f>
        <v>33929.999999999956</v>
      </c>
    </row>
    <row r="81" spans="1:11" ht="15.75">
      <c r="A81" s="3">
        <v>43679</v>
      </c>
      <c r="B81" s="2" t="s">
        <v>24</v>
      </c>
      <c r="C81" s="2">
        <v>8000</v>
      </c>
      <c r="D81" s="2">
        <v>3</v>
      </c>
      <c r="E81" s="2" t="s">
        <v>3</v>
      </c>
      <c r="F81" s="16">
        <v>71.099999999999994</v>
      </c>
      <c r="G81" s="16">
        <v>70.349999999999994</v>
      </c>
      <c r="H81" s="16">
        <v>0</v>
      </c>
      <c r="I81" s="13">
        <f t="shared" ref="I81" si="145">(IF(E81="SELL",F81-G81,IF(E81="BUY",G81-F81)))*C81*D81</f>
        <v>-18000</v>
      </c>
      <c r="J81" s="13">
        <v>0</v>
      </c>
      <c r="K81" s="13">
        <f t="shared" ref="K81" si="146">SUM(I81,J81)</f>
        <v>-18000</v>
      </c>
    </row>
    <row r="82" spans="1:11" ht="15.75">
      <c r="A82" s="3">
        <v>43677</v>
      </c>
      <c r="B82" s="2" t="s">
        <v>9</v>
      </c>
      <c r="C82" s="2">
        <v>1400</v>
      </c>
      <c r="D82" s="2">
        <v>3</v>
      </c>
      <c r="E82" s="2" t="s">
        <v>3</v>
      </c>
      <c r="F82" s="16">
        <v>690.2</v>
      </c>
      <c r="G82" s="16">
        <v>693.8</v>
      </c>
      <c r="H82" s="16">
        <v>696.8</v>
      </c>
      <c r="I82" s="13">
        <f t="shared" ref="I82" si="147">(IF(E82="SELL",F82-G82,IF(E82="BUY",G82-F82)))*C82*D82</f>
        <v>15119.999999999618</v>
      </c>
      <c r="J82" s="13">
        <v>0</v>
      </c>
      <c r="K82" s="13">
        <f t="shared" ref="K82" si="148">SUM(I82,J82)</f>
        <v>15119.999999999618</v>
      </c>
    </row>
    <row r="83" spans="1:11" ht="15.75">
      <c r="A83" s="3">
        <v>43676</v>
      </c>
      <c r="B83" s="2" t="s">
        <v>141</v>
      </c>
      <c r="C83" s="2">
        <v>6000</v>
      </c>
      <c r="D83" s="2">
        <v>3</v>
      </c>
      <c r="E83" s="2" t="s">
        <v>0</v>
      </c>
      <c r="F83" s="16">
        <v>71.3</v>
      </c>
      <c r="G83" s="16">
        <v>70.3</v>
      </c>
      <c r="H83" s="16">
        <v>68.5</v>
      </c>
      <c r="I83" s="13">
        <f t="shared" ref="I83" si="149">(IF(E83="SELL",F83-G83,IF(E83="BUY",G83-F83)))*C83*D83</f>
        <v>18000</v>
      </c>
      <c r="J83" s="13">
        <v>0</v>
      </c>
      <c r="K83" s="13">
        <f t="shared" ref="K83" si="150">SUM(I83,J83)</f>
        <v>18000</v>
      </c>
    </row>
    <row r="84" spans="1:11" ht="15.75">
      <c r="A84" s="3">
        <v>43672</v>
      </c>
      <c r="B84" s="2" t="s">
        <v>110</v>
      </c>
      <c r="C84" s="2">
        <v>250</v>
      </c>
      <c r="D84" s="2">
        <v>3</v>
      </c>
      <c r="E84" s="2" t="s">
        <v>3</v>
      </c>
      <c r="F84" s="16">
        <v>3238</v>
      </c>
      <c r="G84" s="16">
        <v>3260.2</v>
      </c>
      <c r="H84" s="16">
        <v>3283.2</v>
      </c>
      <c r="I84" s="13">
        <f t="shared" ref="I84" si="151">(IF(E84="SELL",F84-G84,IF(E84="BUY",G84-F84)))*C84*D84</f>
        <v>16649.999999999862</v>
      </c>
      <c r="J84" s="13">
        <f>(IF(E84="SELL",IF(H84="",0,G84-H84),IF(E84="BUY",IF(H84="",0,H84-G84))))*C84*D84</f>
        <v>17250</v>
      </c>
      <c r="K84" s="13">
        <f t="shared" ref="K84" si="152">SUM(I84,J84)</f>
        <v>33899.999999999862</v>
      </c>
    </row>
    <row r="85" spans="1:11" ht="15.75">
      <c r="A85" s="3">
        <v>43671</v>
      </c>
      <c r="B85" s="2" t="s">
        <v>31</v>
      </c>
      <c r="C85" s="2">
        <v>6000</v>
      </c>
      <c r="D85" s="2">
        <v>3</v>
      </c>
      <c r="E85" s="2" t="s">
        <v>3</v>
      </c>
      <c r="F85" s="16">
        <v>118</v>
      </c>
      <c r="G85" s="16">
        <v>118.8</v>
      </c>
      <c r="H85" s="16">
        <v>119.6</v>
      </c>
      <c r="I85" s="13">
        <f t="shared" ref="I85" si="153">(IF(E85="SELL",F85-G85,IF(E85="BUY",G85-F85)))*C85*D85</f>
        <v>14399.999999999949</v>
      </c>
      <c r="J85" s="13">
        <f>(IF(E85="SELL",IF(H85="",0,G85-H85),IF(E85="BUY",IF(H85="",0,H85-G85))))*C85*D85</f>
        <v>14399.999999999949</v>
      </c>
      <c r="K85" s="13">
        <f t="shared" ref="K85" si="154">SUM(I85,J85)</f>
        <v>28799.999999999898</v>
      </c>
    </row>
    <row r="86" spans="1:11" ht="15.75">
      <c r="A86" s="3">
        <v>43670</v>
      </c>
      <c r="B86" s="2" t="s">
        <v>121</v>
      </c>
      <c r="C86" s="2">
        <v>600</v>
      </c>
      <c r="D86" s="2">
        <v>3</v>
      </c>
      <c r="E86" s="2" t="s">
        <v>0</v>
      </c>
      <c r="F86" s="16">
        <v>930</v>
      </c>
      <c r="G86" s="16">
        <v>938</v>
      </c>
      <c r="H86" s="16">
        <v>0</v>
      </c>
      <c r="I86" s="13">
        <f t="shared" ref="I86" si="155">(IF(E86="SELL",F86-G86,IF(E86="BUY",G86-F86)))*C86*D86</f>
        <v>-14400</v>
      </c>
      <c r="J86" s="13">
        <v>0</v>
      </c>
      <c r="K86" s="13">
        <f t="shared" ref="K86" si="156">SUM(I86,J86)</f>
        <v>-14400</v>
      </c>
    </row>
    <row r="87" spans="1:11" ht="15.75">
      <c r="A87" s="3">
        <v>43669</v>
      </c>
      <c r="B87" s="2" t="s">
        <v>24</v>
      </c>
      <c r="C87" s="2">
        <v>8000</v>
      </c>
      <c r="D87" s="2">
        <v>3</v>
      </c>
      <c r="E87" s="2" t="s">
        <v>3</v>
      </c>
      <c r="F87" s="16">
        <v>80.2</v>
      </c>
      <c r="G87" s="16">
        <v>80.7</v>
      </c>
      <c r="H87" s="16">
        <f t="shared" ref="H87" si="157">(IF(E87="SELL",F87-G87,IF(E87="BUY",G87-F87)))*C87*D87</f>
        <v>12000</v>
      </c>
      <c r="I87" s="13">
        <f t="shared" ref="I87" si="158">(IF(E87="SELL",F87-G87,IF(E87="BUY",G87-F87)))*C87*D87</f>
        <v>12000</v>
      </c>
      <c r="J87" s="13">
        <v>0</v>
      </c>
      <c r="K87" s="13">
        <f t="shared" ref="K87" si="159">SUM(I87,J87)</f>
        <v>12000</v>
      </c>
    </row>
    <row r="88" spans="1:11" ht="15.75">
      <c r="A88" s="3">
        <v>43668</v>
      </c>
      <c r="B88" s="2" t="s">
        <v>28</v>
      </c>
      <c r="C88" s="2">
        <v>2200</v>
      </c>
      <c r="D88" s="2">
        <v>3</v>
      </c>
      <c r="E88" s="2" t="s">
        <v>3</v>
      </c>
      <c r="F88" s="16">
        <v>84.2</v>
      </c>
      <c r="G88" s="16">
        <v>86.2</v>
      </c>
      <c r="H88" s="16">
        <v>88.2</v>
      </c>
      <c r="I88" s="13">
        <f t="shared" ref="I88" si="160">(IF(E88="SELL",F88-G88,IF(E88="BUY",G88-F88)))*C88*D88</f>
        <v>13200</v>
      </c>
      <c r="J88" s="13">
        <f>(IF(E88="SELL",IF(H88="",0,G88-H88),IF(E88="BUY",IF(H88="",0,H88-G88))))*C88*D88</f>
        <v>13200</v>
      </c>
      <c r="K88" s="13">
        <f t="shared" ref="K88" si="161">SUM(I88,J88)</f>
        <v>26400</v>
      </c>
    </row>
    <row r="89" spans="1:11" ht="15.75">
      <c r="A89" s="3">
        <v>43665</v>
      </c>
      <c r="B89" s="2" t="s">
        <v>140</v>
      </c>
      <c r="C89" s="2">
        <v>700</v>
      </c>
      <c r="D89" s="2">
        <v>3</v>
      </c>
      <c r="E89" s="2" t="s">
        <v>3</v>
      </c>
      <c r="F89" s="16">
        <v>1206</v>
      </c>
      <c r="G89" s="16">
        <v>1211.9000000000001</v>
      </c>
      <c r="H89" s="16">
        <v>1220</v>
      </c>
      <c r="I89" s="13">
        <f t="shared" ref="I89" si="162">(IF(E89="SELL",F89-G89,IF(E89="BUY",G89-F89)))*C89*D89</f>
        <v>12390.000000000191</v>
      </c>
      <c r="J89" s="13">
        <v>0</v>
      </c>
      <c r="K89" s="13">
        <f t="shared" ref="K89" si="163">SUM(I89,J89)</f>
        <v>12390.000000000191</v>
      </c>
    </row>
    <row r="90" spans="1:11" ht="15.75">
      <c r="A90" s="3">
        <v>43664</v>
      </c>
      <c r="B90" s="2" t="s">
        <v>140</v>
      </c>
      <c r="C90" s="2">
        <v>700</v>
      </c>
      <c r="D90" s="2">
        <v>3</v>
      </c>
      <c r="E90" s="2" t="s">
        <v>3</v>
      </c>
      <c r="F90" s="16">
        <v>1202</v>
      </c>
      <c r="G90" s="16">
        <v>1208.2</v>
      </c>
      <c r="H90" s="16">
        <v>1220</v>
      </c>
      <c r="I90" s="13">
        <f t="shared" ref="I90" si="164">(IF(E90="SELL",F90-G90,IF(E90="BUY",G90-F90)))*C90*D90</f>
        <v>13020.000000000095</v>
      </c>
      <c r="J90" s="13">
        <f>(IF(E90="SELL",IF(H90="",0,G90-H90),IF(E90="BUY",IF(H90="",0,H90-G90))))*C90*D90</f>
        <v>24779.999999999902</v>
      </c>
      <c r="K90" s="13">
        <f t="shared" ref="K90" si="165">SUM(I90,J90)</f>
        <v>37800</v>
      </c>
    </row>
    <row r="91" spans="1:11" ht="15.75">
      <c r="A91" s="3">
        <v>43663</v>
      </c>
      <c r="B91" s="2" t="s">
        <v>39</v>
      </c>
      <c r="C91" s="2">
        <v>600</v>
      </c>
      <c r="D91" s="2">
        <v>3</v>
      </c>
      <c r="E91" s="2" t="s">
        <v>3</v>
      </c>
      <c r="F91" s="16">
        <v>1465</v>
      </c>
      <c r="G91" s="16">
        <v>1475</v>
      </c>
      <c r="H91" s="16">
        <v>1492</v>
      </c>
      <c r="I91" s="13">
        <f t="shared" ref="I91" si="166">(IF(E91="SELL",F91-G91,IF(E91="BUY",G91-F91)))*C91*D91</f>
        <v>18000</v>
      </c>
      <c r="J91" s="13">
        <v>0</v>
      </c>
      <c r="K91" s="13">
        <f t="shared" ref="K91" si="167">SUM(I91,J91)</f>
        <v>18000</v>
      </c>
    </row>
    <row r="92" spans="1:11" ht="15.75">
      <c r="A92" s="3">
        <v>43663</v>
      </c>
      <c r="B92" s="2" t="s">
        <v>9</v>
      </c>
      <c r="C92" s="2">
        <v>1400</v>
      </c>
      <c r="D92" s="2">
        <v>3</v>
      </c>
      <c r="E92" s="2" t="s">
        <v>3</v>
      </c>
      <c r="F92" s="16">
        <v>733.5</v>
      </c>
      <c r="G92" s="16">
        <v>728.8</v>
      </c>
      <c r="H92" s="16">
        <v>0</v>
      </c>
      <c r="I92" s="13">
        <f t="shared" ref="I92" si="168">(IF(E92="SELL",F92-G92,IF(E92="BUY",G92-F92)))*C92*D92</f>
        <v>-19740.000000000189</v>
      </c>
      <c r="J92" s="13">
        <v>0</v>
      </c>
      <c r="K92" s="13">
        <f t="shared" ref="K92" si="169">SUM(I92,J92)</f>
        <v>-19740.000000000189</v>
      </c>
    </row>
    <row r="93" spans="1:11" ht="15.75">
      <c r="A93" s="3">
        <v>43662</v>
      </c>
      <c r="B93" s="2" t="s">
        <v>131</v>
      </c>
      <c r="C93" s="2">
        <v>1200</v>
      </c>
      <c r="D93" s="2">
        <v>3</v>
      </c>
      <c r="E93" s="2" t="s">
        <v>3</v>
      </c>
      <c r="F93" s="16">
        <v>420</v>
      </c>
      <c r="G93" s="16">
        <v>424.6</v>
      </c>
      <c r="H93" s="16">
        <v>429.2</v>
      </c>
      <c r="I93" s="13">
        <f t="shared" ref="I93" si="170">(IF(E93="SELL",F93-G93,IF(E93="BUY",G93-F93)))*C93*D93</f>
        <v>16560.00000000008</v>
      </c>
      <c r="J93" s="13">
        <v>0</v>
      </c>
      <c r="K93" s="13">
        <f t="shared" ref="K93" si="171">SUM(I93,J93)</f>
        <v>16560.00000000008</v>
      </c>
    </row>
    <row r="94" spans="1:11" ht="15.75">
      <c r="A94" s="3">
        <v>43661</v>
      </c>
      <c r="B94" s="2" t="s">
        <v>112</v>
      </c>
      <c r="C94" s="2">
        <v>6000</v>
      </c>
      <c r="D94" s="2">
        <v>3</v>
      </c>
      <c r="E94" s="2" t="s">
        <v>3</v>
      </c>
      <c r="F94" s="16">
        <v>150</v>
      </c>
      <c r="G94" s="16">
        <v>148.80000000000001</v>
      </c>
      <c r="H94" s="16">
        <v>0</v>
      </c>
      <c r="I94" s="13">
        <f t="shared" ref="I94" si="172">(IF(E94="SELL",F94-G94,IF(E94="BUY",G94-F94)))*C94*D94</f>
        <v>-21599.999999999796</v>
      </c>
      <c r="J94" s="13">
        <v>0</v>
      </c>
      <c r="K94" s="13">
        <f t="shared" ref="K94" si="173">SUM(I94,J94)</f>
        <v>-21599.999999999796</v>
      </c>
    </row>
    <row r="95" spans="1:11" ht="15.75">
      <c r="A95" s="3">
        <v>43658</v>
      </c>
      <c r="B95" s="2" t="s">
        <v>131</v>
      </c>
      <c r="C95" s="2">
        <v>1200</v>
      </c>
      <c r="D95" s="2">
        <v>3</v>
      </c>
      <c r="E95" s="2" t="s">
        <v>3</v>
      </c>
      <c r="F95" s="16">
        <v>440.505</v>
      </c>
      <c r="G95" s="16">
        <v>443.65</v>
      </c>
      <c r="H95" s="16">
        <v>446.5</v>
      </c>
      <c r="I95" s="13">
        <f t="shared" ref="I95" si="174">(IF(E95="SELL",F95-G95,IF(E95="BUY",G95-F95)))*C95*D95</f>
        <v>11321.999999999935</v>
      </c>
      <c r="J95" s="13">
        <v>0</v>
      </c>
      <c r="K95" s="13">
        <f t="shared" ref="K95" si="175">SUM(I95,J95)</f>
        <v>11321.999999999935</v>
      </c>
    </row>
    <row r="96" spans="1:11" ht="15.75">
      <c r="A96" s="3">
        <v>43658</v>
      </c>
      <c r="B96" s="2" t="s">
        <v>79</v>
      </c>
      <c r="C96" s="2">
        <v>3200</v>
      </c>
      <c r="D96" s="2">
        <v>3</v>
      </c>
      <c r="E96" s="2" t="s">
        <v>3</v>
      </c>
      <c r="F96" s="16">
        <v>137.5</v>
      </c>
      <c r="G96" s="16">
        <v>139</v>
      </c>
      <c r="H96" s="16">
        <v>141.55000000000001</v>
      </c>
      <c r="I96" s="13">
        <f t="shared" ref="I96" si="176">(IF(E96="SELL",F96-G96,IF(E96="BUY",G96-F96)))*C96*D96</f>
        <v>14400</v>
      </c>
      <c r="J96" s="13">
        <f>(IF(E96="SELL",IF(H96="",0,G96-H96),IF(E96="BUY",IF(H96="",0,H96-G96))))*C96*D96</f>
        <v>24480.000000000109</v>
      </c>
      <c r="K96" s="13">
        <f t="shared" ref="K96" si="177">SUM(I96,J96)</f>
        <v>38880.000000000109</v>
      </c>
    </row>
    <row r="97" spans="1:11" ht="15.75">
      <c r="A97" s="3">
        <v>43658</v>
      </c>
      <c r="B97" s="2" t="s">
        <v>77</v>
      </c>
      <c r="C97" s="2">
        <v>4000</v>
      </c>
      <c r="D97" s="2">
        <v>3</v>
      </c>
      <c r="E97" s="2" t="s">
        <v>0</v>
      </c>
      <c r="F97" s="16">
        <v>138.5</v>
      </c>
      <c r="G97" s="16">
        <v>140</v>
      </c>
      <c r="H97" s="16">
        <v>0</v>
      </c>
      <c r="I97" s="13">
        <f t="shared" ref="I97" si="178">(IF(E97="SELL",F97-G97,IF(E97="BUY",G97-F97)))*C97*D97</f>
        <v>-18000</v>
      </c>
      <c r="J97" s="13">
        <v>0</v>
      </c>
      <c r="K97" s="13">
        <f t="shared" ref="K97" si="179">SUM(I97,J97)</f>
        <v>-18000</v>
      </c>
    </row>
    <row r="98" spans="1:11" ht="15.75">
      <c r="A98" s="3">
        <v>43657</v>
      </c>
      <c r="B98" s="2" t="s">
        <v>9</v>
      </c>
      <c r="C98" s="2">
        <v>1400</v>
      </c>
      <c r="D98" s="2">
        <v>3</v>
      </c>
      <c r="E98" s="2" t="s">
        <v>0</v>
      </c>
      <c r="F98" s="16">
        <v>738</v>
      </c>
      <c r="G98" s="16">
        <v>742.8</v>
      </c>
      <c r="H98" s="16">
        <v>0</v>
      </c>
      <c r="I98" s="13">
        <f t="shared" ref="I98" si="180">(IF(E98="SELL",F98-G98,IF(E98="BUY",G98-F98)))*C98*D98</f>
        <v>-20159.999999999811</v>
      </c>
      <c r="J98" s="13">
        <v>0</v>
      </c>
      <c r="K98" s="13">
        <f t="shared" ref="K98" si="181">SUM(I98,J98)</f>
        <v>-20159.999999999811</v>
      </c>
    </row>
    <row r="99" spans="1:11" ht="15.75">
      <c r="A99" s="3">
        <v>43656</v>
      </c>
      <c r="B99" s="2" t="s">
        <v>50</v>
      </c>
      <c r="C99" s="2">
        <v>1061</v>
      </c>
      <c r="D99" s="2">
        <v>3</v>
      </c>
      <c r="E99" s="2" t="s">
        <v>0</v>
      </c>
      <c r="F99" s="16">
        <v>462</v>
      </c>
      <c r="G99" s="16">
        <v>458</v>
      </c>
      <c r="H99" s="17">
        <v>454</v>
      </c>
      <c r="I99" s="13">
        <f t="shared" ref="I99" si="182">(IF(E99="SELL",F99-G99,IF(E99="BUY",G99-F99)))*C99*D99</f>
        <v>12732</v>
      </c>
      <c r="J99" s="13">
        <f>(IF(E99="SELL",IF(H99="",0,G99-H99),IF(E99="BUY",IF(H99="",0,H99-G99))))*C99*D99</f>
        <v>12732</v>
      </c>
      <c r="K99" s="13">
        <f t="shared" ref="K99" si="183">SUM(I99,J99)</f>
        <v>25464</v>
      </c>
    </row>
    <row r="100" spans="1:11" ht="15.75">
      <c r="A100" s="3">
        <v>43655</v>
      </c>
      <c r="B100" s="2" t="s">
        <v>77</v>
      </c>
      <c r="C100" s="2">
        <v>4000</v>
      </c>
      <c r="D100" s="2">
        <v>3</v>
      </c>
      <c r="E100" s="2" t="s">
        <v>0</v>
      </c>
      <c r="F100" s="16">
        <v>136.5</v>
      </c>
      <c r="G100" s="16">
        <v>138</v>
      </c>
      <c r="H100" s="17">
        <v>0</v>
      </c>
      <c r="I100" s="13">
        <f t="shared" ref="I100" si="184">(IF(E100="SELL",F100-G100,IF(E100="BUY",G100-F100)))*C100*D100</f>
        <v>-18000</v>
      </c>
      <c r="J100" s="13">
        <v>0</v>
      </c>
      <c r="K100" s="13">
        <f t="shared" ref="K100" si="185">SUM(I100,J100)</f>
        <v>-18000</v>
      </c>
    </row>
    <row r="101" spans="1:11" ht="15.75">
      <c r="A101" s="3">
        <v>43654</v>
      </c>
      <c r="B101" s="2" t="s">
        <v>31</v>
      </c>
      <c r="C101" s="2">
        <v>6000</v>
      </c>
      <c r="D101" s="2">
        <v>3</v>
      </c>
      <c r="E101" s="2" t="s">
        <v>0</v>
      </c>
      <c r="F101" s="16">
        <v>130.19999999999999</v>
      </c>
      <c r="G101" s="16">
        <v>129.35</v>
      </c>
      <c r="H101" s="17">
        <v>0</v>
      </c>
      <c r="I101" s="13">
        <f t="shared" ref="I101" si="186">(IF(E101="SELL",F101-G101,IF(E101="BUY",G101-F101)))*C101*D101</f>
        <v>15299.999999999896</v>
      </c>
      <c r="J101" s="13">
        <v>0</v>
      </c>
      <c r="K101" s="13">
        <f t="shared" ref="K101" si="187">SUM(I101,J101)</f>
        <v>15299.999999999896</v>
      </c>
    </row>
    <row r="102" spans="1:11" ht="15.75">
      <c r="A102" s="3">
        <v>43651</v>
      </c>
      <c r="B102" s="2" t="s">
        <v>28</v>
      </c>
      <c r="C102" s="2">
        <v>1750</v>
      </c>
      <c r="D102" s="2">
        <v>3</v>
      </c>
      <c r="E102" s="2" t="s">
        <v>0</v>
      </c>
      <c r="F102" s="16">
        <v>90.2</v>
      </c>
      <c r="G102" s="16">
        <v>88.2</v>
      </c>
      <c r="H102" s="17">
        <v>85.5</v>
      </c>
      <c r="I102" s="13">
        <f t="shared" ref="I102" si="188">(IF(E102="SELL",F102-G102,IF(E102="BUY",G102-F102)))*C102*D102</f>
        <v>10500</v>
      </c>
      <c r="J102" s="13">
        <v>0</v>
      </c>
      <c r="K102" s="13">
        <f t="shared" ref="K102" si="189">SUM(I102,J102)</f>
        <v>10500</v>
      </c>
    </row>
    <row r="103" spans="1:11" ht="15.75">
      <c r="A103" s="3">
        <v>43649</v>
      </c>
      <c r="B103" s="2" t="s">
        <v>9</v>
      </c>
      <c r="C103" s="2">
        <v>1400</v>
      </c>
      <c r="D103" s="2">
        <v>3</v>
      </c>
      <c r="E103" s="2" t="s">
        <v>3</v>
      </c>
      <c r="F103" s="16">
        <v>755.5</v>
      </c>
      <c r="G103" s="16">
        <v>759</v>
      </c>
      <c r="H103" s="17">
        <v>765.3</v>
      </c>
      <c r="I103" s="13">
        <f t="shared" ref="I103" si="190">(IF(E103="SELL",F103-G103,IF(E103="BUY",G103-F103)))*C103*D103</f>
        <v>14700</v>
      </c>
      <c r="J103" s="13">
        <f>(IF(E103="SELL",IF(H103="",0,G103-H103),IF(E103="BUY",IF(H103="",0,H103-G103))))*C103*D103</f>
        <v>26459.999999999811</v>
      </c>
      <c r="K103" s="13">
        <f t="shared" ref="K103" si="191">SUM(I103,J103)</f>
        <v>41159.999999999811</v>
      </c>
    </row>
    <row r="104" spans="1:11" ht="15.75">
      <c r="A104" s="3">
        <v>43649</v>
      </c>
      <c r="B104" s="2" t="s">
        <v>139</v>
      </c>
      <c r="C104" s="2">
        <v>4000</v>
      </c>
      <c r="D104" s="2">
        <v>3</v>
      </c>
      <c r="E104" s="2" t="s">
        <v>3</v>
      </c>
      <c r="F104" s="16">
        <v>54.65</v>
      </c>
      <c r="G104" s="16">
        <v>53</v>
      </c>
      <c r="H104" s="17">
        <v>0</v>
      </c>
      <c r="I104" s="13">
        <f t="shared" ref="I104" si="192">(IF(E104="SELL",F104-G104,IF(E104="BUY",G104-F104)))*C104*D104</f>
        <v>-19799.999999999985</v>
      </c>
      <c r="J104" s="13">
        <v>0</v>
      </c>
      <c r="K104" s="13">
        <f t="shared" ref="K104" si="193">SUM(I104,J104)</f>
        <v>-19799.999999999985</v>
      </c>
    </row>
    <row r="105" spans="1:11" ht="15.75">
      <c r="A105" s="3">
        <v>43648</v>
      </c>
      <c r="B105" s="2" t="s">
        <v>9</v>
      </c>
      <c r="C105" s="2">
        <v>1400</v>
      </c>
      <c r="D105" s="2">
        <v>3</v>
      </c>
      <c r="E105" s="2" t="s">
        <v>3</v>
      </c>
      <c r="F105" s="16">
        <v>743.3</v>
      </c>
      <c r="G105" s="16">
        <v>748</v>
      </c>
      <c r="H105" s="17">
        <v>753.3</v>
      </c>
      <c r="I105" s="13">
        <f t="shared" ref="I105:I106" si="194">(IF(E105="SELL",F105-G105,IF(E105="BUY",G105-F105)))*C105*D105</f>
        <v>19740.000000000189</v>
      </c>
      <c r="J105" s="13">
        <v>0</v>
      </c>
      <c r="K105" s="13">
        <f t="shared" ref="K105:K106" si="195">SUM(I105,J105)</f>
        <v>19740.000000000189</v>
      </c>
    </row>
    <row r="106" spans="1:11" ht="15.75">
      <c r="A106" s="3">
        <v>43648</v>
      </c>
      <c r="B106" s="2" t="s">
        <v>138</v>
      </c>
      <c r="C106" s="2">
        <v>20000</v>
      </c>
      <c r="D106" s="2">
        <v>3</v>
      </c>
      <c r="E106" s="2" t="s">
        <v>3</v>
      </c>
      <c r="F106" s="16">
        <v>64.599999999999994</v>
      </c>
      <c r="G106" s="16">
        <v>64.099999999999994</v>
      </c>
      <c r="H106" s="17">
        <v>63.8</v>
      </c>
      <c r="I106" s="13">
        <f t="shared" si="194"/>
        <v>-30000</v>
      </c>
      <c r="J106" s="13">
        <v>0</v>
      </c>
      <c r="K106" s="13">
        <f t="shared" si="195"/>
        <v>-30000</v>
      </c>
    </row>
    <row r="107" spans="1:11" ht="15.75">
      <c r="A107" s="3">
        <v>43648</v>
      </c>
      <c r="B107" s="2" t="s">
        <v>138</v>
      </c>
      <c r="C107" s="2">
        <v>20000</v>
      </c>
      <c r="D107" s="2">
        <v>3</v>
      </c>
      <c r="E107" s="2" t="s">
        <v>3</v>
      </c>
      <c r="F107" s="16">
        <v>62.6</v>
      </c>
      <c r="G107" s="16">
        <v>63.2</v>
      </c>
      <c r="H107" s="17">
        <v>63.8</v>
      </c>
      <c r="I107" s="13">
        <f t="shared" ref="I107" si="196">(IF(E107="SELL",F107-G107,IF(E107="BUY",G107-F107)))*C107*D107</f>
        <v>36000.000000000087</v>
      </c>
      <c r="J107" s="13">
        <f>(IF(E107="SELL",IF(H107="",0,G107-H107),IF(E107="BUY",IF(H107="",0,H107-G107))))*C107*D107</f>
        <v>35999.999999999665</v>
      </c>
      <c r="K107" s="13">
        <f t="shared" ref="K107" si="197">SUM(I107,J107)</f>
        <v>71999.999999999753</v>
      </c>
    </row>
    <row r="108" spans="1:11" ht="15.75">
      <c r="A108" s="3">
        <v>43647</v>
      </c>
      <c r="B108" s="2" t="s">
        <v>138</v>
      </c>
      <c r="C108" s="2">
        <v>20000</v>
      </c>
      <c r="D108" s="2">
        <v>3</v>
      </c>
      <c r="E108" s="2" t="s">
        <v>3</v>
      </c>
      <c r="F108" s="1">
        <v>57.5</v>
      </c>
      <c r="G108" s="1">
        <v>58.3</v>
      </c>
      <c r="H108" s="1">
        <v>59.2</v>
      </c>
      <c r="I108" s="13">
        <f t="shared" ref="I108" si="198">(IF(E108="SELL",F108-G108,IF(E108="BUY",G108-F108)))*C108*D108</f>
        <v>47999.999999999833</v>
      </c>
      <c r="J108" s="13">
        <f>(IF(E108="SELL",IF(H108="",0,G108-H108),IF(E108="BUY",IF(H108="",0,H108-G108))))*C108*D108</f>
        <v>54000.000000000335</v>
      </c>
      <c r="K108" s="13">
        <f t="shared" ref="K108" si="199">SUM(I108,J108)</f>
        <v>102000.00000000017</v>
      </c>
    </row>
    <row r="109" spans="1:11" ht="15.75">
      <c r="A109" s="3">
        <v>43644</v>
      </c>
      <c r="B109" s="2" t="s">
        <v>121</v>
      </c>
      <c r="C109" s="2">
        <v>600</v>
      </c>
      <c r="D109" s="2">
        <v>3</v>
      </c>
      <c r="E109" s="2" t="s">
        <v>0</v>
      </c>
      <c r="F109" s="1">
        <v>1085.5999999999999</v>
      </c>
      <c r="G109" s="1">
        <v>1085.5999999999999</v>
      </c>
      <c r="H109" s="1">
        <v>0</v>
      </c>
      <c r="I109" s="13">
        <f t="shared" ref="I109" si="200">(IF(E109="SELL",F109-G109,IF(E109="BUY",G109-F109)))*C109*D109</f>
        <v>0</v>
      </c>
      <c r="J109" s="13">
        <v>0</v>
      </c>
      <c r="K109" s="13">
        <f t="shared" ref="K109" si="201">SUM(I109,J109)</f>
        <v>0</v>
      </c>
    </row>
    <row r="110" spans="1:11" ht="15.75">
      <c r="A110" s="3">
        <v>43643</v>
      </c>
      <c r="B110" s="2" t="s">
        <v>77</v>
      </c>
      <c r="C110" s="2">
        <v>4000</v>
      </c>
      <c r="D110" s="2">
        <v>3</v>
      </c>
      <c r="E110" s="2" t="s">
        <v>3</v>
      </c>
      <c r="F110" s="1">
        <v>154.1</v>
      </c>
      <c r="G110" s="1">
        <v>155.1</v>
      </c>
      <c r="H110" s="1">
        <v>156.5</v>
      </c>
      <c r="I110" s="13">
        <f t="shared" ref="I110" si="202">(IF(E110="SELL",F110-G110,IF(E110="BUY",G110-F110)))*C110*D110</f>
        <v>12000</v>
      </c>
      <c r="J110" s="13">
        <v>0</v>
      </c>
      <c r="K110" s="13">
        <f t="shared" ref="K110" si="203">SUM(I110,J110)</f>
        <v>12000</v>
      </c>
    </row>
    <row r="111" spans="1:11" ht="15.75">
      <c r="A111" s="3">
        <v>43642</v>
      </c>
      <c r="B111" s="2" t="s">
        <v>137</v>
      </c>
      <c r="C111" s="2">
        <v>4500</v>
      </c>
      <c r="D111" s="2">
        <v>3</v>
      </c>
      <c r="E111" s="2" t="s">
        <v>3</v>
      </c>
      <c r="F111" s="1">
        <v>105.65</v>
      </c>
      <c r="G111" s="1">
        <v>106.65</v>
      </c>
      <c r="H111" s="1">
        <v>108.1</v>
      </c>
      <c r="I111" s="13">
        <f t="shared" ref="I111" si="204">(IF(E111="SELL",F111-G111,IF(E111="BUY",G111-F111)))*C111*D111</f>
        <v>13500</v>
      </c>
      <c r="J111" s="13">
        <f>(IF(E111="SELL",IF(H111="",0,G111-H111),IF(E111="BUY",IF(H111="",0,H111-G111))))*C111*D111</f>
        <v>19574.999999999847</v>
      </c>
      <c r="K111" s="13">
        <f t="shared" ref="K111" si="205">SUM(I111,J111)</f>
        <v>33074.999999999847</v>
      </c>
    </row>
    <row r="112" spans="1:11" ht="15.75">
      <c r="A112" s="3">
        <v>43641</v>
      </c>
      <c r="B112" s="2" t="s">
        <v>31</v>
      </c>
      <c r="C112" s="2">
        <v>6000</v>
      </c>
      <c r="D112" s="2">
        <v>3</v>
      </c>
      <c r="E112" s="2" t="s">
        <v>3</v>
      </c>
      <c r="F112" s="1">
        <v>138.05000000000001</v>
      </c>
      <c r="G112" s="1">
        <v>138.80000000000001</v>
      </c>
      <c r="H112" s="1">
        <v>139.80000000000001</v>
      </c>
      <c r="I112" s="13">
        <f t="shared" ref="I112" si="206">(IF(E112="SELL",F112-G112,IF(E112="BUY",G112-F112)))*C112*D112</f>
        <v>13500</v>
      </c>
      <c r="J112" s="13">
        <f>(IF(E112="SELL",IF(H112="",0,G112-H112),IF(E112="BUY",IF(H112="",0,H112-G112))))*C112*D112</f>
        <v>18000</v>
      </c>
      <c r="K112" s="13">
        <f t="shared" ref="K112" si="207">SUM(I112,J112)</f>
        <v>31500</v>
      </c>
    </row>
    <row r="113" spans="1:11" ht="15.75">
      <c r="A113" s="3">
        <v>43640</v>
      </c>
      <c r="B113" s="2" t="s">
        <v>29</v>
      </c>
      <c r="C113" s="2">
        <v>6000</v>
      </c>
      <c r="D113" s="2">
        <v>3</v>
      </c>
      <c r="E113" s="2" t="s">
        <v>3</v>
      </c>
      <c r="F113" s="1">
        <v>55</v>
      </c>
      <c r="G113" s="1">
        <v>55.8</v>
      </c>
      <c r="H113" s="1">
        <v>56.65</v>
      </c>
      <c r="I113" s="13">
        <f t="shared" ref="I113" si="208">(IF(E113="SELL",F113-G113,IF(E113="BUY",G113-F113)))*C113*D113</f>
        <v>14399.999999999949</v>
      </c>
      <c r="J113" s="13">
        <v>0</v>
      </c>
      <c r="K113" s="13">
        <f t="shared" ref="K113" si="209">SUM(I113,J113)</f>
        <v>14399.999999999949</v>
      </c>
    </row>
    <row r="114" spans="1:11" ht="15.75">
      <c r="A114" s="3">
        <v>43637</v>
      </c>
      <c r="B114" s="2" t="s">
        <v>39</v>
      </c>
      <c r="C114" s="2">
        <v>600</v>
      </c>
      <c r="D114" s="2">
        <v>3</v>
      </c>
      <c r="E114" s="2" t="s">
        <v>0</v>
      </c>
      <c r="F114" s="1">
        <v>1542</v>
      </c>
      <c r="G114" s="1">
        <v>1562</v>
      </c>
      <c r="H114" s="1">
        <v>0</v>
      </c>
      <c r="I114" s="13">
        <f t="shared" ref="I114" si="210">(IF(E114="SELL",F114-G114,IF(E114="BUY",G114-F114)))*C114*D114</f>
        <v>-36000</v>
      </c>
      <c r="J114" s="13">
        <v>0</v>
      </c>
      <c r="K114" s="13">
        <f t="shared" ref="K114" si="211">SUM(I114,J114)</f>
        <v>-36000</v>
      </c>
    </row>
    <row r="115" spans="1:11" ht="15.75">
      <c r="A115" s="3">
        <v>43636</v>
      </c>
      <c r="B115" s="2" t="s">
        <v>136</v>
      </c>
      <c r="C115" s="2">
        <v>9000</v>
      </c>
      <c r="D115" s="2">
        <v>3</v>
      </c>
      <c r="E115" s="2" t="s">
        <v>3</v>
      </c>
      <c r="F115" s="1">
        <v>19.350000000000001</v>
      </c>
      <c r="G115" s="1">
        <v>20</v>
      </c>
      <c r="H115" s="1">
        <v>21</v>
      </c>
      <c r="I115" s="13">
        <f t="shared" ref="I115" si="212">(IF(E115="SELL",F115-G115,IF(E115="BUY",G115-F115)))*C115*D115</f>
        <v>17549.999999999964</v>
      </c>
      <c r="J115" s="13">
        <f>(IF(E115="SELL",IF(H115="",0,G115-H115),IF(E115="BUY",IF(H115="",0,H115-G115))))*C115*D115</f>
        <v>27000</v>
      </c>
      <c r="K115" s="13">
        <f t="shared" ref="K115" si="213">SUM(I115,J115)</f>
        <v>44549.999999999964</v>
      </c>
    </row>
    <row r="116" spans="1:11" ht="15.75">
      <c r="A116" s="3">
        <v>43635</v>
      </c>
      <c r="B116" s="2" t="s">
        <v>136</v>
      </c>
      <c r="C116" s="2">
        <v>9000</v>
      </c>
      <c r="D116" s="2">
        <v>3</v>
      </c>
      <c r="E116" s="2" t="s">
        <v>0</v>
      </c>
      <c r="F116" s="1">
        <v>21.2</v>
      </c>
      <c r="G116" s="1">
        <v>20.3</v>
      </c>
      <c r="H116" s="1">
        <v>19.600000000000001</v>
      </c>
      <c r="I116" s="13">
        <f>(IF(E116="SELL",F116-G116,IF(E116="BUY",G116-F116)))*C116*D116</f>
        <v>24299.999999999964</v>
      </c>
      <c r="J116" s="13">
        <f>(IF(E116="SELL",IF(H116="",0,G116-H116),IF(E116="BUY",IF(H116="",0,H116-G116))))*C116*D116</f>
        <v>18899.999999999982</v>
      </c>
      <c r="K116" s="13">
        <f t="shared" ref="K116" si="214">SUM(I116,J116)</f>
        <v>43199.999999999942</v>
      </c>
    </row>
    <row r="117" spans="1:11" ht="15.75">
      <c r="A117" s="3">
        <v>43635</v>
      </c>
      <c r="B117" s="2" t="s">
        <v>77</v>
      </c>
      <c r="C117" s="2">
        <v>4000</v>
      </c>
      <c r="D117" s="2">
        <v>3</v>
      </c>
      <c r="E117" s="2" t="s">
        <v>0</v>
      </c>
      <c r="F117" s="1">
        <v>147</v>
      </c>
      <c r="G117" s="1">
        <v>145.6</v>
      </c>
      <c r="H117" s="1">
        <v>143.80000000000001</v>
      </c>
      <c r="I117" s="13">
        <f t="shared" ref="I117" si="215">(IF(E117="SELL",F117-G117,IF(E117="BUY",G117-F117)))*C117*D117</f>
        <v>16800.000000000069</v>
      </c>
      <c r="J117" s="13">
        <f>(IF(E117="SELL",IF(H117="",0,G117-H117),IF(E117="BUY",IF(H117="",0,H117-G117))))*C117*D117</f>
        <v>21599.999999999796</v>
      </c>
      <c r="K117" s="13">
        <f t="shared" ref="K117" si="216">SUM(I117,J117)</f>
        <v>38399.999999999869</v>
      </c>
    </row>
    <row r="118" spans="1:11" ht="15.75">
      <c r="A118" s="3">
        <v>43633</v>
      </c>
      <c r="B118" s="2" t="s">
        <v>130</v>
      </c>
      <c r="C118" s="2">
        <v>2000</v>
      </c>
      <c r="D118" s="2">
        <v>3</v>
      </c>
      <c r="E118" s="2" t="s">
        <v>3</v>
      </c>
      <c r="F118" s="1">
        <v>195.1</v>
      </c>
      <c r="G118" s="1">
        <v>198</v>
      </c>
      <c r="H118" s="1">
        <v>200.3</v>
      </c>
      <c r="I118" s="13">
        <f t="shared" ref="I118:I124" si="217">(IF(E118="SELL",F118-G118,IF(E118="BUY",G118-F118)))*C118*D118</f>
        <v>17400.000000000033</v>
      </c>
      <c r="J118" s="13">
        <v>0</v>
      </c>
      <c r="K118" s="13">
        <f t="shared" ref="K118" si="218">SUM(I118,J118)</f>
        <v>17400.000000000033</v>
      </c>
    </row>
    <row r="119" spans="1:11" ht="15.75">
      <c r="A119" s="3">
        <v>43633</v>
      </c>
      <c r="B119" s="2" t="s">
        <v>9</v>
      </c>
      <c r="C119" s="2">
        <v>1400</v>
      </c>
      <c r="D119" s="2">
        <v>3</v>
      </c>
      <c r="E119" s="2" t="s">
        <v>3</v>
      </c>
      <c r="F119" s="1">
        <v>714.4</v>
      </c>
      <c r="G119" s="1">
        <v>718</v>
      </c>
      <c r="H119" s="1">
        <v>722.3</v>
      </c>
      <c r="I119" s="13">
        <f t="shared" si="217"/>
        <v>15120.000000000095</v>
      </c>
      <c r="J119" s="13">
        <v>0</v>
      </c>
      <c r="K119" s="13">
        <f t="shared" ref="K119" si="219">SUM(I119,J119)</f>
        <v>15120.000000000095</v>
      </c>
    </row>
    <row r="120" spans="1:11" ht="15.75">
      <c r="A120" s="3">
        <v>43629</v>
      </c>
      <c r="B120" s="2" t="s">
        <v>28</v>
      </c>
      <c r="C120" s="2">
        <v>1750</v>
      </c>
      <c r="D120" s="2">
        <v>3</v>
      </c>
      <c r="E120" s="2" t="s">
        <v>0</v>
      </c>
      <c r="F120" s="1">
        <v>124</v>
      </c>
      <c r="G120" s="1">
        <v>121.5</v>
      </c>
      <c r="H120" s="1">
        <v>118.2</v>
      </c>
      <c r="I120" s="13">
        <f t="shared" si="217"/>
        <v>13125</v>
      </c>
      <c r="J120" s="13">
        <f>(IF(E120="SELL",IF(H120="",0,G120-H120),IF(E120="BUY",IF(H120="",0,H120-G120))))*C120*D120</f>
        <v>17324.999999999985</v>
      </c>
      <c r="K120" s="13">
        <f t="shared" ref="K120" si="220">SUM(I120,J120)</f>
        <v>30449.999999999985</v>
      </c>
    </row>
    <row r="121" spans="1:11" ht="15.75">
      <c r="A121" s="3">
        <v>43627</v>
      </c>
      <c r="B121" s="2" t="s">
        <v>135</v>
      </c>
      <c r="C121" s="2">
        <v>3200</v>
      </c>
      <c r="D121" s="2">
        <v>3</v>
      </c>
      <c r="E121" s="2" t="s">
        <v>3</v>
      </c>
      <c r="F121" s="1">
        <v>119.2</v>
      </c>
      <c r="G121" s="1">
        <v>119.2</v>
      </c>
      <c r="H121" s="1">
        <v>0</v>
      </c>
      <c r="I121" s="13">
        <f t="shared" si="217"/>
        <v>0</v>
      </c>
      <c r="J121" s="13">
        <v>0</v>
      </c>
      <c r="K121" s="13">
        <f t="shared" ref="K121" si="221">SUM(I121,J121)</f>
        <v>0</v>
      </c>
    </row>
    <row r="122" spans="1:11" ht="15.75">
      <c r="A122" s="3">
        <v>43627</v>
      </c>
      <c r="B122" s="2" t="s">
        <v>9</v>
      </c>
      <c r="C122" s="2">
        <v>1400</v>
      </c>
      <c r="D122" s="2">
        <v>3</v>
      </c>
      <c r="E122" s="2" t="s">
        <v>3</v>
      </c>
      <c r="F122" s="1">
        <v>726</v>
      </c>
      <c r="G122" s="1">
        <v>729.5</v>
      </c>
      <c r="H122" s="1">
        <v>733.5</v>
      </c>
      <c r="I122" s="13">
        <f t="shared" si="217"/>
        <v>14700</v>
      </c>
      <c r="J122" s="13">
        <v>0</v>
      </c>
      <c r="K122" s="13">
        <f t="shared" ref="K122" si="222">SUM(I122,J122)</f>
        <v>14700</v>
      </c>
    </row>
    <row r="123" spans="1:11" ht="15.75">
      <c r="A123" s="3">
        <v>43626</v>
      </c>
      <c r="B123" s="2" t="s">
        <v>20</v>
      </c>
      <c r="C123" s="2">
        <v>2200</v>
      </c>
      <c r="D123" s="2">
        <v>3</v>
      </c>
      <c r="E123" s="2" t="s">
        <v>0</v>
      </c>
      <c r="F123" s="1">
        <v>93.3</v>
      </c>
      <c r="G123" s="1">
        <v>95.8</v>
      </c>
      <c r="H123" s="1">
        <v>0</v>
      </c>
      <c r="I123" s="13">
        <f t="shared" si="217"/>
        <v>-16500</v>
      </c>
      <c r="J123" s="13">
        <v>0</v>
      </c>
      <c r="K123" s="13">
        <f t="shared" ref="K123" si="223">SUM(I123,J123)</f>
        <v>-16500</v>
      </c>
    </row>
    <row r="124" spans="1:11" ht="15.75">
      <c r="A124" s="3">
        <v>43622</v>
      </c>
      <c r="B124" s="2" t="s">
        <v>29</v>
      </c>
      <c r="C124" s="2">
        <v>6500</v>
      </c>
      <c r="D124" s="2">
        <v>3</v>
      </c>
      <c r="E124" s="2" t="s">
        <v>0</v>
      </c>
      <c r="F124" s="1">
        <v>58</v>
      </c>
      <c r="G124" s="1">
        <v>57.35</v>
      </c>
      <c r="H124" s="1">
        <v>56.5</v>
      </c>
      <c r="I124" s="13">
        <f t="shared" si="217"/>
        <v>12674.999999999973</v>
      </c>
      <c r="J124" s="13">
        <f>(IF(E124="SELL",IF(H124="",0,G124-H124),IF(E124="BUY",IF(H124="",0,H124-G124))))*C124*D124</f>
        <v>16575.000000000029</v>
      </c>
      <c r="K124" s="13">
        <f t="shared" ref="K124" si="224">SUM(I124,J124)</f>
        <v>29250</v>
      </c>
    </row>
    <row r="125" spans="1:11" ht="15.75">
      <c r="A125" s="3">
        <v>43620</v>
      </c>
      <c r="B125" s="2" t="s">
        <v>57</v>
      </c>
      <c r="C125" s="2">
        <v>1250</v>
      </c>
      <c r="D125" s="2">
        <v>3</v>
      </c>
      <c r="E125" s="2" t="s">
        <v>3</v>
      </c>
      <c r="F125" s="1">
        <v>574.1</v>
      </c>
      <c r="G125" s="1">
        <v>578</v>
      </c>
      <c r="H125" s="1">
        <v>583</v>
      </c>
      <c r="I125" s="13">
        <f t="shared" ref="I125" si="225">(IF(E125="SELL",F125-G125,IF(E125="BUY",G125-F125)))*C125*D125</f>
        <v>14624.999999999916</v>
      </c>
      <c r="J125" s="13">
        <v>0</v>
      </c>
      <c r="K125" s="13">
        <f t="shared" ref="K125" si="226">SUM(I125,J125)</f>
        <v>14624.999999999916</v>
      </c>
    </row>
    <row r="126" spans="1:11" ht="15.75">
      <c r="A126" s="3">
        <v>43620</v>
      </c>
      <c r="B126" s="2" t="s">
        <v>134</v>
      </c>
      <c r="C126" s="2">
        <v>2600</v>
      </c>
      <c r="D126" s="2">
        <v>3</v>
      </c>
      <c r="E126" s="2" t="s">
        <v>3</v>
      </c>
      <c r="F126" s="1">
        <v>202.1</v>
      </c>
      <c r="G126" s="1">
        <v>203.65</v>
      </c>
      <c r="H126" s="1">
        <v>206.5</v>
      </c>
      <c r="I126" s="13">
        <f t="shared" ref="I126" si="227">(IF(E126="SELL",F126-G126,IF(E126="BUY",G126-F126)))*C126*D126</f>
        <v>12090.000000000089</v>
      </c>
      <c r="J126" s="13">
        <v>0</v>
      </c>
      <c r="K126" s="13">
        <f t="shared" ref="K126" si="228">SUM(I126,J126)</f>
        <v>12090.000000000089</v>
      </c>
    </row>
    <row r="127" spans="1:11" ht="15.75">
      <c r="A127" s="3">
        <v>43620</v>
      </c>
      <c r="B127" s="2" t="s">
        <v>133</v>
      </c>
      <c r="C127" s="2">
        <v>2000</v>
      </c>
      <c r="D127" s="2">
        <v>3</v>
      </c>
      <c r="E127" s="2" t="s">
        <v>3</v>
      </c>
      <c r="F127" s="1">
        <v>281</v>
      </c>
      <c r="G127" s="1">
        <v>278.8</v>
      </c>
      <c r="H127" s="1">
        <v>0</v>
      </c>
      <c r="I127" s="13">
        <f t="shared" ref="I127" si="229">(IF(E127="SELL",F127-G127,IF(E127="BUY",G127-F127)))*C127*D127</f>
        <v>-13199.999999999931</v>
      </c>
      <c r="J127" s="13">
        <v>0</v>
      </c>
      <c r="K127" s="13">
        <f t="shared" ref="K127" si="230">SUM(I127,J127)</f>
        <v>-13199.999999999931</v>
      </c>
    </row>
    <row r="128" spans="1:11" ht="15.75">
      <c r="A128" s="3">
        <v>43619</v>
      </c>
      <c r="B128" s="2" t="s">
        <v>9</v>
      </c>
      <c r="C128" s="2">
        <v>1400</v>
      </c>
      <c r="D128" s="2">
        <v>3</v>
      </c>
      <c r="E128" s="2" t="s">
        <v>3</v>
      </c>
      <c r="F128" s="1">
        <v>726</v>
      </c>
      <c r="G128" s="1">
        <v>730</v>
      </c>
      <c r="H128" s="1">
        <v>733.5</v>
      </c>
      <c r="I128" s="13">
        <f t="shared" ref="I128" si="231">(IF(E128="SELL",F128-G128,IF(E128="BUY",G128-F128)))*C128*D128</f>
        <v>16800</v>
      </c>
      <c r="J128" s="13">
        <f>(IF(E128="SELL",IF(H128="",0,G128-H128),IF(E128="BUY",IF(H128="",0,H128-G128))))*C128*D128</f>
        <v>14700</v>
      </c>
      <c r="K128" s="13">
        <f t="shared" ref="K128" si="232">SUM(I128,J128)</f>
        <v>31500</v>
      </c>
    </row>
    <row r="129" spans="1:11" ht="15.75">
      <c r="A129" s="3">
        <v>43616</v>
      </c>
      <c r="B129" s="2" t="s">
        <v>20</v>
      </c>
      <c r="C129" s="2">
        <v>2200</v>
      </c>
      <c r="D129" s="2">
        <v>3</v>
      </c>
      <c r="E129" s="2" t="s">
        <v>0</v>
      </c>
      <c r="F129" s="1">
        <v>119.3</v>
      </c>
      <c r="G129" s="1">
        <v>116.8</v>
      </c>
      <c r="H129" s="1">
        <v>116</v>
      </c>
      <c r="I129" s="13">
        <f t="shared" ref="I129" si="233">(IF(E129="SELL",F129-G129,IF(E129="BUY",G129-F129)))*C129*D129</f>
        <v>16500</v>
      </c>
      <c r="J129" s="13">
        <f>(IF(E129="SELL",IF(H129="",0,G129-H129),IF(E129="BUY",IF(H129="",0,H129-G129))))*C129*D129</f>
        <v>5279.9999999999809</v>
      </c>
      <c r="K129" s="13">
        <f t="shared" ref="K129" si="234">SUM(I129,J129)</f>
        <v>21779.999999999982</v>
      </c>
    </row>
    <row r="130" spans="1:11" ht="15.75">
      <c r="A130" s="3">
        <v>43616</v>
      </c>
      <c r="B130" s="2" t="s">
        <v>43</v>
      </c>
      <c r="C130" s="2">
        <v>750</v>
      </c>
      <c r="D130" s="2">
        <v>3</v>
      </c>
      <c r="E130" s="2" t="s">
        <v>3</v>
      </c>
      <c r="F130" s="1">
        <v>1312.8</v>
      </c>
      <c r="G130" s="1">
        <v>1312.8</v>
      </c>
      <c r="H130" s="1">
        <v>0</v>
      </c>
      <c r="I130" s="13">
        <f>(IF(E130="SELL",F130-G130,IF(E130="BUY",G130-F130)))*C130*D130</f>
        <v>0</v>
      </c>
      <c r="J130" s="13">
        <v>0</v>
      </c>
      <c r="K130" s="13">
        <f t="shared" ref="K130" si="235">SUM(I130,J130)</f>
        <v>0</v>
      </c>
    </row>
    <row r="131" spans="1:11" ht="15.75">
      <c r="A131" s="3">
        <v>43615</v>
      </c>
      <c r="B131" s="2" t="s">
        <v>9</v>
      </c>
      <c r="C131" s="2">
        <v>1400</v>
      </c>
      <c r="D131" s="2">
        <v>3</v>
      </c>
      <c r="E131" s="2" t="s">
        <v>3</v>
      </c>
      <c r="F131" s="1">
        <v>722.1</v>
      </c>
      <c r="G131" s="1">
        <v>726.25</v>
      </c>
      <c r="H131" s="1">
        <v>730</v>
      </c>
      <c r="I131" s="13">
        <f>(IF(E131="SELL",F131-G131,IF(E131="BUY",G131-F131)))*C131*D131</f>
        <v>17429.999999999905</v>
      </c>
      <c r="J131" s="13">
        <f>(IF(E131="SELL",IF(H131="",0,G131-H131),IF(E131="BUY",IF(H131="",0,H131-G131))))*C131*D131</f>
        <v>15750</v>
      </c>
      <c r="K131" s="13">
        <f t="shared" ref="K131" si="236">SUM(I131,J131)</f>
        <v>33179.999999999905</v>
      </c>
    </row>
    <row r="132" spans="1:11" ht="15.75">
      <c r="A132" s="3">
        <v>43615</v>
      </c>
      <c r="B132" s="2" t="s">
        <v>132</v>
      </c>
      <c r="C132" s="2">
        <v>6500</v>
      </c>
      <c r="D132" s="2">
        <v>3</v>
      </c>
      <c r="E132" s="2" t="s">
        <v>0</v>
      </c>
      <c r="F132" s="1">
        <v>77</v>
      </c>
      <c r="G132" s="1">
        <v>76</v>
      </c>
      <c r="H132" s="1">
        <v>75.099999999999994</v>
      </c>
      <c r="I132" s="13">
        <f>(IF(E132="SELL",F132-G132,IF(E132="BUY",G132-F132)))*C132*D132</f>
        <v>19500</v>
      </c>
      <c r="J132" s="13">
        <f>(IF(E132="SELL",IF(H132="",0,G132-H132),IF(E132="BUY",IF(H132="",0,H132-G132))))*C132*D132</f>
        <v>17550.000000000113</v>
      </c>
      <c r="K132" s="13">
        <f t="shared" ref="K132" si="237">SUM(I132,J132)</f>
        <v>37050.000000000116</v>
      </c>
    </row>
    <row r="133" spans="1:11" ht="15.75">
      <c r="A133" s="3">
        <v>43614</v>
      </c>
      <c r="B133" s="2" t="s">
        <v>131</v>
      </c>
      <c r="C133" s="2">
        <v>1200</v>
      </c>
      <c r="D133" s="2">
        <v>3</v>
      </c>
      <c r="E133" s="2" t="s">
        <v>3</v>
      </c>
      <c r="F133" s="1">
        <v>433.5</v>
      </c>
      <c r="G133" s="1">
        <v>438</v>
      </c>
      <c r="H133" s="1">
        <v>443.5</v>
      </c>
      <c r="I133" s="13">
        <f>(IF(E133="SELL",F133-G133,IF(E133="BUY",G133-F133)))*C133*D133</f>
        <v>16200</v>
      </c>
      <c r="J133" s="13">
        <f>(IF(E133="SELL",IF(H133="",0,G133-H133),IF(E133="BUY",IF(H133="",0,H133-G133))))*C133*D133</f>
        <v>19800</v>
      </c>
      <c r="K133" s="13">
        <f t="shared" ref="K133" si="238">SUM(I133,J133)</f>
        <v>36000</v>
      </c>
    </row>
    <row r="134" spans="1:11" ht="15.75">
      <c r="A134" s="3">
        <v>43613</v>
      </c>
      <c r="B134" s="2" t="s">
        <v>117</v>
      </c>
      <c r="C134" s="2">
        <v>400</v>
      </c>
      <c r="D134" s="2">
        <v>3</v>
      </c>
      <c r="E134" s="2" t="s">
        <v>3</v>
      </c>
      <c r="F134" s="1">
        <v>1742.3</v>
      </c>
      <c r="G134" s="1">
        <v>1732.3</v>
      </c>
      <c r="H134" s="1">
        <v>0</v>
      </c>
      <c r="I134" s="13">
        <f t="shared" ref="I134" si="239">(IF(E134="SELL",F134-G134,IF(E134="BUY",G134-F134)))*C134*D134</f>
        <v>-12000</v>
      </c>
      <c r="J134" s="13">
        <v>0</v>
      </c>
      <c r="K134" s="13">
        <f t="shared" ref="K134" si="240">SUM(I134,J134)</f>
        <v>-12000</v>
      </c>
    </row>
    <row r="135" spans="1:11" ht="15.75">
      <c r="A135" s="3">
        <v>43612</v>
      </c>
      <c r="B135" s="2" t="s">
        <v>29</v>
      </c>
      <c r="C135" s="2">
        <v>6500</v>
      </c>
      <c r="D135" s="2">
        <v>3</v>
      </c>
      <c r="E135" s="2" t="s">
        <v>0</v>
      </c>
      <c r="F135" s="1">
        <v>93.8</v>
      </c>
      <c r="G135" s="1">
        <v>93</v>
      </c>
      <c r="H135" s="1">
        <v>92</v>
      </c>
      <c r="I135" s="13">
        <f t="shared" ref="I135" si="241">(IF(E135="SELL",F135-G135,IF(E135="BUY",G135-F135)))*C135*D135</f>
        <v>15599.999999999945</v>
      </c>
      <c r="J135" s="13">
        <f>(IF(E135="SELL",IF(H135="",0,G135-H135),IF(E135="BUY",IF(H135="",0,H135-G135))))*C135*D135</f>
        <v>19500</v>
      </c>
      <c r="K135" s="13">
        <f t="shared" ref="K135" si="242">SUM(I135,J135)</f>
        <v>35099.999999999942</v>
      </c>
    </row>
    <row r="136" spans="1:11" ht="15.75">
      <c r="A136" s="3">
        <v>43612</v>
      </c>
      <c r="B136" s="2" t="s">
        <v>130</v>
      </c>
      <c r="C136" s="2">
        <v>3000</v>
      </c>
      <c r="D136" s="2">
        <v>3</v>
      </c>
      <c r="E136" s="2" t="s">
        <v>3</v>
      </c>
      <c r="F136" s="1">
        <v>199</v>
      </c>
      <c r="G136" s="1">
        <v>200.1</v>
      </c>
      <c r="H136" s="1">
        <v>203</v>
      </c>
      <c r="I136" s="13">
        <f t="shared" ref="I136" si="243">(IF(E136="SELL",F136-G136,IF(E136="BUY",G136-F136)))*C136*D136</f>
        <v>9899.9999999999491</v>
      </c>
      <c r="J136" s="13">
        <v>0</v>
      </c>
      <c r="K136" s="13">
        <f t="shared" ref="K136" si="244">SUM(I136,J136)</f>
        <v>9899.9999999999491</v>
      </c>
    </row>
    <row r="137" spans="1:11" ht="15.75">
      <c r="A137" s="3">
        <v>43607</v>
      </c>
      <c r="B137" s="2" t="s">
        <v>113</v>
      </c>
      <c r="C137" s="2">
        <v>12000</v>
      </c>
      <c r="D137" s="2">
        <v>3</v>
      </c>
      <c r="E137" s="2" t="s">
        <v>3</v>
      </c>
      <c r="F137" s="1">
        <v>38.799999999999997</v>
      </c>
      <c r="G137" s="1">
        <v>39.5</v>
      </c>
      <c r="H137" s="1">
        <v>40.4</v>
      </c>
      <c r="I137" s="13">
        <f t="shared" ref="I137" si="245">(IF(E137="SELL",F137-G137,IF(E137="BUY",G137-F137)))*C137*D137</f>
        <v>25200.000000000102</v>
      </c>
      <c r="J137" s="13">
        <v>0</v>
      </c>
      <c r="K137" s="13">
        <f t="shared" ref="K137" si="246">SUM(I137,J137)</f>
        <v>25200.000000000102</v>
      </c>
    </row>
    <row r="138" spans="1:11" ht="15.75">
      <c r="A138" s="3">
        <v>43606</v>
      </c>
      <c r="B138" s="2" t="s">
        <v>9</v>
      </c>
      <c r="C138" s="2">
        <v>1400</v>
      </c>
      <c r="D138" s="2">
        <v>3</v>
      </c>
      <c r="E138" s="2" t="s">
        <v>3</v>
      </c>
      <c r="F138" s="1">
        <v>691</v>
      </c>
      <c r="G138" s="1">
        <v>697</v>
      </c>
      <c r="H138" s="1">
        <v>703</v>
      </c>
      <c r="I138" s="13">
        <f t="shared" ref="I138" si="247">(IF(E138="SELL",F138-G138,IF(E138="BUY",G138-F138)))*C138*D138</f>
        <v>25200</v>
      </c>
      <c r="J138" s="13">
        <f>(IF(E138="SELL",IF(H138="",0,G138-H138),IF(E138="BUY",IF(H138="",0,H138-G138))))*C138*D138</f>
        <v>25200</v>
      </c>
      <c r="K138" s="13">
        <f t="shared" ref="K138" si="248">SUM(I138,J138)</f>
        <v>50400</v>
      </c>
    </row>
    <row r="139" spans="1:11" ht="15.75">
      <c r="A139" s="3">
        <v>43605</v>
      </c>
      <c r="B139" s="2" t="s">
        <v>54</v>
      </c>
      <c r="C139" s="2">
        <v>200</v>
      </c>
      <c r="D139" s="2">
        <v>3</v>
      </c>
      <c r="E139" s="2" t="s">
        <v>3</v>
      </c>
      <c r="F139" s="1">
        <v>4758.3</v>
      </c>
      <c r="G139" s="1">
        <v>4800</v>
      </c>
      <c r="H139" s="1">
        <v>4855</v>
      </c>
      <c r="I139" s="13">
        <f t="shared" ref="I139" si="249">(IF(E139="SELL",F139-G139,IF(E139="BUY",G139-F139)))*C139*D139</f>
        <v>25019.999999999891</v>
      </c>
      <c r="J139" s="13">
        <v>0</v>
      </c>
      <c r="K139" s="13">
        <f t="shared" ref="K139" si="250">SUM(I139,J139)</f>
        <v>25019.999999999891</v>
      </c>
    </row>
    <row r="140" spans="1:11" ht="15.75">
      <c r="A140" s="3">
        <v>43602</v>
      </c>
      <c r="B140" s="2" t="s">
        <v>39</v>
      </c>
      <c r="C140" s="2">
        <v>600</v>
      </c>
      <c r="D140" s="2">
        <v>3</v>
      </c>
      <c r="E140" s="2" t="s">
        <v>0</v>
      </c>
      <c r="F140" s="1">
        <v>1462</v>
      </c>
      <c r="G140" s="1">
        <v>1455</v>
      </c>
      <c r="H140" s="1">
        <v>1438</v>
      </c>
      <c r="I140" s="13">
        <f t="shared" ref="I140" si="251">(IF(E140="SELL",F140-G140,IF(E140="BUY",G140-F140)))*C140*D140</f>
        <v>12600</v>
      </c>
      <c r="J140" s="13">
        <f>(IF(E140="SELL",IF(H140="",0,G140-H140),IF(E140="BUY",IF(H140="",0,H140-G140))))*C140*D140</f>
        <v>30600</v>
      </c>
      <c r="K140" s="13">
        <f t="shared" ref="K140" si="252">SUM(I140,J140)</f>
        <v>43200</v>
      </c>
    </row>
    <row r="141" spans="1:11" ht="15.75">
      <c r="A141" s="3">
        <v>43601</v>
      </c>
      <c r="B141" s="2" t="s">
        <v>103</v>
      </c>
      <c r="C141" s="2">
        <v>250</v>
      </c>
      <c r="D141" s="2">
        <v>3</v>
      </c>
      <c r="E141" s="2" t="s">
        <v>3</v>
      </c>
      <c r="F141" s="1">
        <v>2762</v>
      </c>
      <c r="G141" s="1">
        <v>2782.3</v>
      </c>
      <c r="H141" s="1">
        <v>2800</v>
      </c>
      <c r="I141" s="13">
        <f t="shared" ref="I141" si="253">(IF(E141="SELL",F141-G141,IF(E141="BUY",G141-F141)))*C141*D141</f>
        <v>15225.000000000136</v>
      </c>
      <c r="J141" s="13">
        <f>(IF(E141="SELL",IF(H141="",0,G141-H141),IF(E141="BUY",IF(H141="",0,H141-G141))))*C141*D141</f>
        <v>13274.999999999864</v>
      </c>
      <c r="K141" s="13">
        <f t="shared" ref="K141" si="254">SUM(I141,J141)</f>
        <v>28500</v>
      </c>
    </row>
    <row r="142" spans="1:11" ht="15.75">
      <c r="A142" s="3">
        <v>43600</v>
      </c>
      <c r="B142" s="2" t="s">
        <v>29</v>
      </c>
      <c r="C142" s="2">
        <v>6500</v>
      </c>
      <c r="D142" s="2">
        <v>3</v>
      </c>
      <c r="E142" s="2" t="s">
        <v>0</v>
      </c>
      <c r="F142" s="1">
        <v>108.5</v>
      </c>
      <c r="G142" s="1">
        <v>107.5</v>
      </c>
      <c r="H142" s="1">
        <v>106.5</v>
      </c>
      <c r="I142" s="13">
        <f t="shared" ref="I142" si="255">(IF(E142="SELL",F142-G142,IF(E142="BUY",G142-F142)))*C142*D142</f>
        <v>19500</v>
      </c>
      <c r="J142" s="13">
        <f>(IF(E142="SELL",IF(H142="",0,G142-H142),IF(E142="BUY",IF(H142="",0,H142-G142))))*C142*D142</f>
        <v>19500</v>
      </c>
      <c r="K142" s="13">
        <f t="shared" ref="K142" si="256">SUM(I142,J142)</f>
        <v>39000</v>
      </c>
    </row>
    <row r="143" spans="1:11" ht="15.75">
      <c r="A143" s="3">
        <v>43600</v>
      </c>
      <c r="B143" s="2" t="s">
        <v>95</v>
      </c>
      <c r="C143" s="2">
        <v>1300</v>
      </c>
      <c r="D143" s="2">
        <v>3</v>
      </c>
      <c r="E143" s="2" t="s">
        <v>3</v>
      </c>
      <c r="F143" s="1">
        <v>595.9</v>
      </c>
      <c r="G143" s="1">
        <v>590.20000000000005</v>
      </c>
      <c r="H143" s="1">
        <v>0</v>
      </c>
      <c r="I143" s="13">
        <f t="shared" ref="I143" si="257">(IF(E143="SELL",F143-G143,IF(E143="BUY",G143-F143)))*C143*D143</f>
        <v>-22229.999999999731</v>
      </c>
      <c r="J143" s="13">
        <v>0</v>
      </c>
      <c r="K143" s="13">
        <f t="shared" ref="K143" si="258">SUM(I143,J143)</f>
        <v>-22229.999999999731</v>
      </c>
    </row>
    <row r="144" spans="1:11" ht="15.75">
      <c r="A144" s="3">
        <v>43599</v>
      </c>
      <c r="B144" s="2" t="s">
        <v>29</v>
      </c>
      <c r="C144" s="2">
        <v>6500</v>
      </c>
      <c r="D144" s="2">
        <v>3</v>
      </c>
      <c r="E144" s="2" t="s">
        <v>0</v>
      </c>
      <c r="F144" s="1">
        <v>110.35</v>
      </c>
      <c r="G144" s="1">
        <v>109.55</v>
      </c>
      <c r="H144" s="1">
        <v>108.3</v>
      </c>
      <c r="I144" s="13">
        <f t="shared" ref="I144" si="259">(IF(E144="SELL",F144-G144,IF(E144="BUY",G144-F144)))*C144*D144</f>
        <v>15599.999999999945</v>
      </c>
      <c r="J144" s="13">
        <f>(IF(E144="SELL",IF(H144="",0,G144-H144),IF(E144="BUY",IF(H144="",0,H144-G144))))*C144*D144</f>
        <v>24375</v>
      </c>
      <c r="K144" s="13">
        <f t="shared" ref="K144" si="260">SUM(I144,J144)</f>
        <v>39974.999999999942</v>
      </c>
    </row>
    <row r="145" spans="1:11" ht="15.75">
      <c r="A145" s="3">
        <v>43599</v>
      </c>
      <c r="B145" s="2" t="s">
        <v>56</v>
      </c>
      <c r="C145" s="2">
        <v>1300</v>
      </c>
      <c r="D145" s="2">
        <v>3</v>
      </c>
      <c r="E145" s="2" t="s">
        <v>3</v>
      </c>
      <c r="F145" s="1">
        <v>350</v>
      </c>
      <c r="G145" s="1">
        <v>345</v>
      </c>
      <c r="H145" s="1">
        <v>0</v>
      </c>
      <c r="I145" s="13">
        <f t="shared" ref="I145" si="261">(IF(E145="SELL",F145-G145,IF(E145="BUY",G145-F145)))*C145*D145</f>
        <v>-19500</v>
      </c>
      <c r="J145" s="13">
        <v>0</v>
      </c>
      <c r="K145" s="13">
        <f t="shared" ref="K145" si="262">SUM(I145,J145)</f>
        <v>-19500</v>
      </c>
    </row>
    <row r="146" spans="1:11" ht="15.75">
      <c r="A146" s="3">
        <v>43595</v>
      </c>
      <c r="B146" s="2" t="s">
        <v>29</v>
      </c>
      <c r="C146" s="2">
        <v>6500</v>
      </c>
      <c r="D146" s="2">
        <v>3</v>
      </c>
      <c r="E146" s="2" t="s">
        <v>3</v>
      </c>
      <c r="F146" s="1">
        <v>124.2</v>
      </c>
      <c r="G146" s="1">
        <v>125.1</v>
      </c>
      <c r="H146" s="1">
        <v>125.8</v>
      </c>
      <c r="I146" s="13">
        <f t="shared" ref="I146" si="263">(IF(E146="SELL",F146-G146,IF(E146="BUY",G146-F146)))*C146*D146</f>
        <v>17549.999999999833</v>
      </c>
      <c r="J146" s="13">
        <f>(IF(E146="SELL",IF(H146="",0,G146-H146),IF(E146="BUY",IF(H146="",0,H146-G146))))*C146*D146</f>
        <v>13650.000000000055</v>
      </c>
      <c r="K146" s="13">
        <f t="shared" ref="K146" si="264">SUM(I146,J146)</f>
        <v>31199.999999999887</v>
      </c>
    </row>
    <row r="147" spans="1:11" ht="15.75">
      <c r="A147" s="3">
        <v>43595</v>
      </c>
      <c r="B147" s="2" t="s">
        <v>101</v>
      </c>
      <c r="C147" s="2">
        <v>600</v>
      </c>
      <c r="D147" s="2">
        <v>3</v>
      </c>
      <c r="E147" s="2" t="s">
        <v>0</v>
      </c>
      <c r="F147" s="1">
        <v>900</v>
      </c>
      <c r="G147" s="1">
        <v>890.2</v>
      </c>
      <c r="H147" s="1">
        <v>883</v>
      </c>
      <c r="I147" s="13">
        <f t="shared" ref="I147" si="265">(IF(E147="SELL",F147-G147,IF(E147="BUY",G147-F147)))*C147*D147</f>
        <v>17639.99999999992</v>
      </c>
      <c r="J147" s="13">
        <f>(IF(E147="SELL",IF(H147="",0,G147-H147),IF(E147="BUY",IF(H147="",0,H147-G147))))*C147*D147</f>
        <v>12960.000000000082</v>
      </c>
      <c r="K147" s="13">
        <f t="shared" ref="K147" si="266">SUM(I147,J147)</f>
        <v>30600</v>
      </c>
    </row>
    <row r="148" spans="1:11" ht="15.75">
      <c r="A148" s="3">
        <v>43594</v>
      </c>
      <c r="B148" s="2" t="s">
        <v>56</v>
      </c>
      <c r="C148" s="2">
        <v>1300</v>
      </c>
      <c r="D148" s="2">
        <v>3</v>
      </c>
      <c r="E148" s="2" t="s">
        <v>3</v>
      </c>
      <c r="F148" s="1">
        <v>353.8</v>
      </c>
      <c r="G148" s="1">
        <v>358.2</v>
      </c>
      <c r="H148" s="1">
        <v>362.8</v>
      </c>
      <c r="I148" s="13">
        <f t="shared" ref="I148" si="267">(IF(E148="SELL",F148-G148,IF(E148="BUY",G148-F148)))*C148*D148</f>
        <v>17159.999999999913</v>
      </c>
      <c r="J148" s="13">
        <f>(IF(E148="SELL",IF(H148="",0,G148-H148),IF(E148="BUY",IF(H148="",0,H148-G148))))*C148*D148</f>
        <v>17940.000000000087</v>
      </c>
      <c r="K148" s="13">
        <f t="shared" ref="K148" si="268">SUM(I148,J148)</f>
        <v>35100</v>
      </c>
    </row>
    <row r="149" spans="1:11" ht="15.75">
      <c r="A149" s="3">
        <v>43593</v>
      </c>
      <c r="B149" s="2" t="s">
        <v>56</v>
      </c>
      <c r="C149" s="2">
        <v>1300</v>
      </c>
      <c r="D149" s="2">
        <v>3</v>
      </c>
      <c r="E149" s="2" t="s">
        <v>0</v>
      </c>
      <c r="F149" s="1">
        <v>360</v>
      </c>
      <c r="G149" s="1">
        <v>356.2</v>
      </c>
      <c r="H149" s="1">
        <v>351</v>
      </c>
      <c r="I149" s="13">
        <f t="shared" ref="I149" si="269">(IF(E149="SELL",F149-G149,IF(E149="BUY",G149-F149)))*C149*D149</f>
        <v>14820.000000000044</v>
      </c>
      <c r="J149" s="13">
        <f>(IF(E149="SELL",IF(H149="",0,G149-H149),IF(E149="BUY",IF(H149="",0,H149-G149))))*C149*D149</f>
        <v>20279.999999999956</v>
      </c>
      <c r="K149" s="13">
        <f t="shared" ref="K149" si="270">SUM(I149,J149)</f>
        <v>35100</v>
      </c>
    </row>
    <row r="150" spans="1:11" ht="15.75">
      <c r="A150" s="3">
        <v>43592</v>
      </c>
      <c r="B150" s="2" t="s">
        <v>78</v>
      </c>
      <c r="C150" s="2">
        <v>1100</v>
      </c>
      <c r="D150" s="2">
        <v>3</v>
      </c>
      <c r="E150" s="2" t="s">
        <v>3</v>
      </c>
      <c r="F150" s="1">
        <v>473.8</v>
      </c>
      <c r="G150" s="1">
        <v>478.2</v>
      </c>
      <c r="H150" s="1">
        <v>485.3</v>
      </c>
      <c r="I150" s="13">
        <f t="shared" ref="I150" si="271">(IF(E150="SELL",F150-G150,IF(E150="BUY",G150-F150)))*C150*D150</f>
        <v>14519.999999999924</v>
      </c>
      <c r="J150" s="13">
        <f>(IF(E150="SELL",IF(H150="",0,G150-H150),IF(E150="BUY",IF(H150="",0,H150-G150))))*C150*D150</f>
        <v>23430.000000000076</v>
      </c>
      <c r="K150" s="13">
        <f t="shared" ref="K150" si="272">SUM(I150,J150)</f>
        <v>37950</v>
      </c>
    </row>
    <row r="151" spans="1:11" ht="15.75">
      <c r="A151" s="3">
        <v>43591</v>
      </c>
      <c r="B151" s="2" t="s">
        <v>45</v>
      </c>
      <c r="C151" s="2">
        <v>1500</v>
      </c>
      <c r="D151" s="2">
        <v>3</v>
      </c>
      <c r="E151" s="2" t="s">
        <v>3</v>
      </c>
      <c r="F151" s="1">
        <v>275.10000000000002</v>
      </c>
      <c r="G151" s="1">
        <v>271.10000000000002</v>
      </c>
      <c r="H151" s="1">
        <v>0</v>
      </c>
      <c r="I151" s="13">
        <f t="shared" ref="I151" si="273">(IF(E151="SELL",F151-G151,IF(E151="BUY",G151-F151)))*C151*D151</f>
        <v>-18000</v>
      </c>
      <c r="J151" s="13">
        <v>0</v>
      </c>
      <c r="K151" s="13">
        <f t="shared" ref="K151" si="274">SUM(I151,J151)</f>
        <v>-18000</v>
      </c>
    </row>
    <row r="152" spans="1:11" ht="15.75">
      <c r="A152" s="3">
        <v>43587</v>
      </c>
      <c r="B152" s="2" t="s">
        <v>129</v>
      </c>
      <c r="C152" s="2">
        <v>250</v>
      </c>
      <c r="D152" s="2">
        <v>3</v>
      </c>
      <c r="E152" s="2" t="s">
        <v>3</v>
      </c>
      <c r="F152" s="1">
        <v>2595.5</v>
      </c>
      <c r="G152" s="1">
        <v>2616.1999999999998</v>
      </c>
      <c r="H152" s="1">
        <v>2623.8</v>
      </c>
      <c r="I152" s="13">
        <f t="shared" ref="I152" si="275">(IF(E152="SELL",F152-G152,IF(E152="BUY",G152-F152)))*C152*D152</f>
        <v>15524.999999999864</v>
      </c>
      <c r="J152" s="13">
        <f>(IF(E152="SELL",IF(H152="",0,G152-H152),IF(E152="BUY",IF(H152="",0,H152-G152))))*C152*D152</f>
        <v>5700.0000000002728</v>
      </c>
      <c r="K152" s="13">
        <f t="shared" ref="K152" si="276">SUM(I152,J152)</f>
        <v>21225.000000000138</v>
      </c>
    </row>
    <row r="153" spans="1:11" ht="15.75">
      <c r="A153" s="3">
        <v>43584</v>
      </c>
      <c r="B153" s="2" t="s">
        <v>56</v>
      </c>
      <c r="C153" s="2">
        <v>1300</v>
      </c>
      <c r="D153" s="2">
        <v>3</v>
      </c>
      <c r="E153" s="2" t="s">
        <v>3</v>
      </c>
      <c r="F153" s="1">
        <v>423</v>
      </c>
      <c r="G153" s="1">
        <v>423</v>
      </c>
      <c r="H153" s="1">
        <v>0</v>
      </c>
      <c r="I153" s="13">
        <f t="shared" ref="I153" si="277">(IF(E153="SELL",F153-G153,IF(E153="BUY",G153-F153)))*C153*D153</f>
        <v>0</v>
      </c>
      <c r="J153" s="13">
        <v>0</v>
      </c>
      <c r="K153" s="13">
        <f t="shared" ref="K153" si="278">SUM(I153,J153)</f>
        <v>0</v>
      </c>
    </row>
    <row r="154" spans="1:11" ht="15.75">
      <c r="A154" s="3">
        <v>43580</v>
      </c>
      <c r="B154" s="2" t="s">
        <v>24</v>
      </c>
      <c r="C154" s="2">
        <v>8000</v>
      </c>
      <c r="D154" s="2">
        <v>3</v>
      </c>
      <c r="E154" s="2" t="s">
        <v>3</v>
      </c>
      <c r="F154" s="1">
        <v>105</v>
      </c>
      <c r="G154" s="1">
        <v>104.2</v>
      </c>
      <c r="H154" s="1">
        <v>0</v>
      </c>
      <c r="I154" s="13">
        <f t="shared" ref="I154" si="279">(IF(E154="SELL",F154-G154,IF(E154="BUY",G154-F154)))*C154*D154</f>
        <v>-19199.999999999931</v>
      </c>
      <c r="J154" s="13">
        <v>0</v>
      </c>
      <c r="K154" s="13">
        <f t="shared" ref="K154" si="280">SUM(I154,J154)</f>
        <v>-19199.999999999931</v>
      </c>
    </row>
    <row r="155" spans="1:11" ht="15.75">
      <c r="A155" s="3">
        <v>43579</v>
      </c>
      <c r="B155" s="2" t="s">
        <v>9</v>
      </c>
      <c r="C155" s="2">
        <v>1400</v>
      </c>
      <c r="D155" s="2">
        <v>3</v>
      </c>
      <c r="E155" s="2" t="s">
        <v>3</v>
      </c>
      <c r="F155" s="1">
        <v>573</v>
      </c>
      <c r="G155" s="1">
        <v>576.5</v>
      </c>
      <c r="H155" s="1">
        <v>580.20000000000005</v>
      </c>
      <c r="I155" s="13">
        <f t="shared" ref="I155" si="281">(IF(E155="SELL",F155-G155,IF(E155="BUY",G155-F155)))*C155*D155</f>
        <v>14700</v>
      </c>
      <c r="J155" s="13">
        <f>(IF(E155="SELL",IF(H155="",0,G155-H155),IF(E155="BUY",IF(H155="",0,H155-G155))))*C155*D155</f>
        <v>15540.000000000191</v>
      </c>
      <c r="K155" s="13">
        <f t="shared" ref="K155" si="282">SUM(I155,J155)</f>
        <v>30240.000000000189</v>
      </c>
    </row>
    <row r="156" spans="1:11" ht="15.75">
      <c r="A156" s="3">
        <v>43579</v>
      </c>
      <c r="B156" s="2" t="s">
        <v>110</v>
      </c>
      <c r="C156" s="2">
        <v>250</v>
      </c>
      <c r="D156" s="2">
        <v>3</v>
      </c>
      <c r="E156" s="2" t="s">
        <v>3</v>
      </c>
      <c r="F156" s="1">
        <v>3065</v>
      </c>
      <c r="G156" s="1">
        <v>3101</v>
      </c>
      <c r="H156" s="1">
        <v>3138</v>
      </c>
      <c r="I156" s="13">
        <f t="shared" ref="I156" si="283">(IF(E156="SELL",F156-G156,IF(E156="BUY",G156-F156)))*C156*D156</f>
        <v>27000</v>
      </c>
      <c r="J156" s="13">
        <v>0</v>
      </c>
      <c r="K156" s="13">
        <f t="shared" ref="K156" si="284">SUM(I156,J156)</f>
        <v>27000</v>
      </c>
    </row>
    <row r="157" spans="1:11" ht="15.75">
      <c r="A157" s="3">
        <v>43578</v>
      </c>
      <c r="B157" s="2" t="s">
        <v>103</v>
      </c>
      <c r="C157" s="2">
        <v>500</v>
      </c>
      <c r="D157" s="2">
        <v>3</v>
      </c>
      <c r="E157" s="2" t="s">
        <v>3</v>
      </c>
      <c r="F157" s="1">
        <v>2453</v>
      </c>
      <c r="G157" s="1">
        <v>2465.5</v>
      </c>
      <c r="H157" s="1">
        <v>2480.1999999999998</v>
      </c>
      <c r="I157" s="13">
        <f t="shared" ref="I157" si="285">(IF(E157="SELL",F157-G157,IF(E157="BUY",G157-F157)))*C157*D157</f>
        <v>18750</v>
      </c>
      <c r="J157" s="13">
        <v>0</v>
      </c>
      <c r="K157" s="13">
        <f t="shared" ref="K157" si="286">SUM(I157,J157)</f>
        <v>18750</v>
      </c>
    </row>
    <row r="158" spans="1:11" ht="15.75">
      <c r="A158" s="3">
        <v>43577</v>
      </c>
      <c r="B158" s="2" t="s">
        <v>9</v>
      </c>
      <c r="C158" s="2">
        <v>1400</v>
      </c>
      <c r="D158" s="2">
        <v>3</v>
      </c>
      <c r="E158" s="2" t="s">
        <v>0</v>
      </c>
      <c r="F158" s="1">
        <v>565</v>
      </c>
      <c r="G158" s="1">
        <v>562</v>
      </c>
      <c r="H158" s="1">
        <v>558.29999999999995</v>
      </c>
      <c r="I158" s="13">
        <f t="shared" ref="I158" si="287">(IF(E158="SELL",F158-G158,IF(E158="BUY",G158-F158)))*C158*D158</f>
        <v>12600</v>
      </c>
      <c r="J158" s="13">
        <f>(IF(E158="SELL",IF(H158="",0,G158-H158),IF(E158="BUY",IF(H158="",0,H158-G158))))*C158*D158</f>
        <v>15540.000000000191</v>
      </c>
      <c r="K158" s="13">
        <f t="shared" ref="K158" si="288">SUM(I158,J158)</f>
        <v>28140.000000000189</v>
      </c>
    </row>
    <row r="159" spans="1:11" ht="15.75">
      <c r="A159" s="3">
        <v>43571</v>
      </c>
      <c r="B159" s="2" t="s">
        <v>128</v>
      </c>
      <c r="C159" s="2">
        <v>700</v>
      </c>
      <c r="D159" s="2">
        <v>3</v>
      </c>
      <c r="E159" s="2" t="s">
        <v>3</v>
      </c>
      <c r="F159" s="1">
        <v>708.5</v>
      </c>
      <c r="G159" s="1">
        <v>708.5</v>
      </c>
      <c r="H159" s="1">
        <v>0</v>
      </c>
      <c r="I159" s="13">
        <f t="shared" ref="I159" si="289">(IF(E159="SELL",F159-G159,IF(E159="BUY",G159-F159)))*C159*D159</f>
        <v>0</v>
      </c>
      <c r="J159" s="13">
        <v>0</v>
      </c>
      <c r="K159" s="13">
        <f t="shared" ref="K159" si="290">SUM(I159,J159)</f>
        <v>0</v>
      </c>
    </row>
    <row r="160" spans="1:11" ht="15.75">
      <c r="A160" s="3">
        <v>43570</v>
      </c>
      <c r="B160" s="2" t="s">
        <v>127</v>
      </c>
      <c r="C160" s="2">
        <v>500</v>
      </c>
      <c r="D160" s="2">
        <v>3</v>
      </c>
      <c r="E160" s="2" t="s">
        <v>3</v>
      </c>
      <c r="F160" s="1">
        <v>1303.5</v>
      </c>
      <c r="G160" s="1">
        <v>1311.8</v>
      </c>
      <c r="H160" s="1">
        <v>1323</v>
      </c>
      <c r="I160" s="13">
        <f t="shared" ref="I160" si="291">(IF(E160="SELL",F160-G160,IF(E160="BUY",G160-F160)))*C160*D160</f>
        <v>12449.999999999931</v>
      </c>
      <c r="J160" s="13">
        <v>0</v>
      </c>
      <c r="K160" s="13">
        <f t="shared" ref="K160" si="292">SUM(I160,J160)</f>
        <v>12449.999999999931</v>
      </c>
    </row>
    <row r="161" spans="1:11" ht="15.75">
      <c r="A161" s="3">
        <v>43567</v>
      </c>
      <c r="B161" s="2" t="s">
        <v>126</v>
      </c>
      <c r="C161" s="2">
        <v>250</v>
      </c>
      <c r="D161" s="2">
        <v>3</v>
      </c>
      <c r="E161" s="2" t="s">
        <v>3</v>
      </c>
      <c r="F161" s="1">
        <v>2995.5</v>
      </c>
      <c r="G161" s="1">
        <v>3020</v>
      </c>
      <c r="H161" s="1">
        <v>3035</v>
      </c>
      <c r="I161" s="13">
        <f t="shared" ref="I161" si="293">(IF(E161="SELL",F161-G161,IF(E161="BUY",G161-F161)))*C161*D161</f>
        <v>18375</v>
      </c>
      <c r="J161" s="13">
        <v>0</v>
      </c>
      <c r="K161" s="13">
        <f t="shared" ref="K161" si="294">SUM(I161,J161)</f>
        <v>18375</v>
      </c>
    </row>
    <row r="162" spans="1:11" ht="15.75">
      <c r="A162" s="3">
        <v>43566</v>
      </c>
      <c r="B162" s="2" t="s">
        <v>79</v>
      </c>
      <c r="C162" s="2">
        <v>2250</v>
      </c>
      <c r="D162" s="2">
        <v>3</v>
      </c>
      <c r="E162" s="2" t="s">
        <v>0</v>
      </c>
      <c r="F162" s="1">
        <v>180</v>
      </c>
      <c r="G162" s="1">
        <v>178</v>
      </c>
      <c r="H162" s="1">
        <v>176.2</v>
      </c>
      <c r="I162" s="13">
        <f t="shared" ref="I162" si="295">(IF(E162="SELL",F162-G162,IF(E162="BUY",G162-F162)))*C162*D162</f>
        <v>13500</v>
      </c>
      <c r="J162" s="13">
        <f>(IF(E162="SELL",IF(H162="",0,G162-H162),IF(E162="BUY",IF(H162="",0,H162-G162))))*C162*D162</f>
        <v>12150.000000000076</v>
      </c>
      <c r="K162" s="13">
        <f t="shared" ref="K162" si="296">SUM(I162,J162)</f>
        <v>25650.000000000076</v>
      </c>
    </row>
    <row r="163" spans="1:11" ht="15.75">
      <c r="A163" s="3">
        <v>43565</v>
      </c>
      <c r="B163" s="2" t="s">
        <v>125</v>
      </c>
      <c r="C163" s="2">
        <v>600</v>
      </c>
      <c r="D163" s="2">
        <v>3</v>
      </c>
      <c r="E163" s="2" t="s">
        <v>0</v>
      </c>
      <c r="F163" s="1">
        <v>1440</v>
      </c>
      <c r="G163" s="1">
        <v>1433.5</v>
      </c>
      <c r="H163" s="1">
        <v>1423.8</v>
      </c>
      <c r="I163" s="13">
        <f t="shared" ref="I163" si="297">(IF(E163="SELL",F163-G163,IF(E163="BUY",G163-F163)))*C163*D163</f>
        <v>11700</v>
      </c>
      <c r="J163" s="13">
        <f>(IF(E163="SELL",IF(H163="",0,G163-H163),IF(E163="BUY",IF(H163="",0,H163-G163))))*C163*D163</f>
        <v>17460.00000000008</v>
      </c>
      <c r="K163" s="13">
        <f t="shared" ref="K163" si="298">SUM(I163,J163)</f>
        <v>29160.00000000008</v>
      </c>
    </row>
    <row r="164" spans="1:11" ht="15.75">
      <c r="A164" s="3">
        <v>43563</v>
      </c>
      <c r="B164" s="2" t="s">
        <v>9</v>
      </c>
      <c r="C164" s="2">
        <v>1400</v>
      </c>
      <c r="D164" s="2">
        <v>3</v>
      </c>
      <c r="E164" s="2" t="s">
        <v>0</v>
      </c>
      <c r="F164" s="1">
        <v>595.29999999999995</v>
      </c>
      <c r="G164" s="1">
        <v>592</v>
      </c>
      <c r="H164" s="1">
        <v>586.5</v>
      </c>
      <c r="I164" s="13">
        <f t="shared" ref="I164" si="299">(IF(E164="SELL",F164-G164,IF(E164="BUY",G164-F164)))*C164*D164</f>
        <v>13859.999999999809</v>
      </c>
      <c r="J164" s="13">
        <f>(IF(E164="SELL",IF(H164="",0,G164-H164),IF(E164="BUY",IF(H164="",0,H164-G164))))*C164*D164</f>
        <v>23100</v>
      </c>
      <c r="K164" s="13">
        <f t="shared" ref="K164" si="300">SUM(I164,J164)</f>
        <v>36959.999999999811</v>
      </c>
    </row>
    <row r="165" spans="1:11" ht="15.75">
      <c r="A165" s="3">
        <v>43559</v>
      </c>
      <c r="B165" s="2" t="s">
        <v>9</v>
      </c>
      <c r="C165" s="2">
        <v>1400</v>
      </c>
      <c r="D165" s="2">
        <v>3</v>
      </c>
      <c r="E165" s="2" t="s">
        <v>0</v>
      </c>
      <c r="F165" s="1">
        <v>583</v>
      </c>
      <c r="G165" s="1">
        <v>578</v>
      </c>
      <c r="H165" s="1">
        <v>573.20000000000005</v>
      </c>
      <c r="I165" s="13">
        <f t="shared" ref="I165" si="301">(IF(E165="SELL",F165-G165,IF(E165="BUY",G165-F165)))*C165*D165</f>
        <v>21000</v>
      </c>
      <c r="J165" s="13">
        <v>0</v>
      </c>
      <c r="K165" s="13">
        <f t="shared" ref="K165" si="302">SUM(I165,J165)</f>
        <v>21000</v>
      </c>
    </row>
    <row r="166" spans="1:11" ht="15.75">
      <c r="A166" s="3">
        <v>43558</v>
      </c>
      <c r="B166" s="2" t="s">
        <v>112</v>
      </c>
      <c r="C166" s="2">
        <v>6000</v>
      </c>
      <c r="D166" s="2">
        <v>3</v>
      </c>
      <c r="E166" s="2" t="s">
        <v>3</v>
      </c>
      <c r="F166" s="1">
        <v>152.1</v>
      </c>
      <c r="G166" s="1">
        <v>153</v>
      </c>
      <c r="H166" s="1">
        <v>0</v>
      </c>
      <c r="I166" s="13">
        <f t="shared" ref="I166" si="303">(IF(E166="SELL",F166-G166,IF(E166="BUY",G166-F166)))*C166*D166</f>
        <v>16200.000000000104</v>
      </c>
      <c r="J166" s="13">
        <v>0</v>
      </c>
      <c r="K166" s="13">
        <f t="shared" ref="K166" si="304">SUM(I166,J166)</f>
        <v>16200.000000000104</v>
      </c>
    </row>
    <row r="167" spans="1:11" ht="15.75">
      <c r="A167" s="3">
        <v>43558</v>
      </c>
      <c r="B167" s="2" t="s">
        <v>121</v>
      </c>
      <c r="C167" s="2">
        <v>600</v>
      </c>
      <c r="D167" s="2">
        <v>3</v>
      </c>
      <c r="E167" s="2" t="s">
        <v>3</v>
      </c>
      <c r="F167" s="1">
        <v>1226</v>
      </c>
      <c r="G167" s="1">
        <v>1235.05</v>
      </c>
      <c r="H167" s="1">
        <v>1250.3</v>
      </c>
      <c r="I167" s="13">
        <f t="shared" ref="I167" si="305">(IF(E167="SELL",F167-G167,IF(E167="BUY",G167-F167)))*C167*D167</f>
        <v>16289.999999999918</v>
      </c>
      <c r="J167" s="13">
        <v>0</v>
      </c>
      <c r="K167" s="13">
        <f t="shared" ref="K167" si="306">SUM(I167,J167)</f>
        <v>16289.999999999918</v>
      </c>
    </row>
    <row r="168" spans="1:11" ht="15.75">
      <c r="A168" s="3">
        <v>43557</v>
      </c>
      <c r="B168" s="2" t="s">
        <v>45</v>
      </c>
      <c r="C168" s="2">
        <v>1500</v>
      </c>
      <c r="D168" s="2">
        <v>3</v>
      </c>
      <c r="E168" s="2" t="s">
        <v>3</v>
      </c>
      <c r="F168" s="1">
        <v>369.55</v>
      </c>
      <c r="G168" s="1">
        <v>371.65</v>
      </c>
      <c r="H168" s="1">
        <v>376.55</v>
      </c>
      <c r="I168" s="13">
        <f t="shared" ref="I168" si="307">(IF(E168="SELL",F168-G168,IF(E168="BUY",G168-F168)))*C168*D168</f>
        <v>9449.9999999998472</v>
      </c>
      <c r="J168" s="13">
        <v>0</v>
      </c>
      <c r="K168" s="13">
        <f t="shared" ref="K168" si="308">SUM(I168,J168)</f>
        <v>9449.9999999998472</v>
      </c>
    </row>
    <row r="169" spans="1:11" ht="15.75">
      <c r="A169" s="3">
        <v>43556</v>
      </c>
      <c r="B169" s="2" t="s">
        <v>103</v>
      </c>
      <c r="C169" s="2">
        <v>500</v>
      </c>
      <c r="D169" s="2">
        <v>3</v>
      </c>
      <c r="E169" s="2" t="s">
        <v>3</v>
      </c>
      <c r="F169" s="1">
        <v>2333.1999999999998</v>
      </c>
      <c r="G169" s="1">
        <v>2342.3000000000002</v>
      </c>
      <c r="H169" s="1">
        <v>2353</v>
      </c>
      <c r="I169" s="13">
        <f t="shared" ref="I169" si="309">(IF(E169="SELL",F169-G169,IF(E169="BUY",G169-F169)))*C169*D169</f>
        <v>13650.000000000546</v>
      </c>
      <c r="J169" s="13">
        <f>(IF(E169="SELL",IF(H169="",0,G169-H169),IF(E169="BUY",IF(H169="",0,H169-G169))))*C169*D169</f>
        <v>16049.999999999727</v>
      </c>
      <c r="K169" s="13">
        <f t="shared" ref="K169" si="310">SUM(I169,J169)</f>
        <v>29700.000000000273</v>
      </c>
    </row>
    <row r="170" spans="1:11" ht="15.75">
      <c r="A170" s="3">
        <v>43552</v>
      </c>
      <c r="B170" s="2" t="s">
        <v>9</v>
      </c>
      <c r="C170" s="2">
        <v>1400</v>
      </c>
      <c r="D170" s="2">
        <v>3</v>
      </c>
      <c r="E170" s="2" t="s">
        <v>3</v>
      </c>
      <c r="F170" s="1">
        <v>612.79999999999995</v>
      </c>
      <c r="G170" s="1">
        <v>616.5</v>
      </c>
      <c r="H170" s="1">
        <v>620</v>
      </c>
      <c r="I170" s="13">
        <f t="shared" ref="I170" si="311">(IF(E170="SELL",F170-G170,IF(E170="BUY",G170-F170)))*C170*D170</f>
        <v>15540.000000000191</v>
      </c>
      <c r="J170" s="13">
        <f>(IF(E170="SELL",IF(H170="",0,G170-H170),IF(E170="BUY",IF(H170="",0,H170-G170))))*C170*D170</f>
        <v>14700</v>
      </c>
      <c r="K170" s="13">
        <f t="shared" ref="K170" si="312">SUM(I170,J170)</f>
        <v>30240.000000000189</v>
      </c>
    </row>
    <row r="171" spans="1:11" ht="15.75">
      <c r="A171" s="3">
        <v>43551</v>
      </c>
      <c r="B171" s="2" t="s">
        <v>45</v>
      </c>
      <c r="C171" s="2">
        <v>1500</v>
      </c>
      <c r="D171" s="2">
        <v>3</v>
      </c>
      <c r="E171" s="2" t="s">
        <v>3</v>
      </c>
      <c r="F171" s="1">
        <v>336.5</v>
      </c>
      <c r="G171" s="1">
        <v>339.55</v>
      </c>
      <c r="H171" s="1">
        <v>344</v>
      </c>
      <c r="I171" s="13">
        <f t="shared" ref="I171" si="313">(IF(E171="SELL",F171-G171,IF(E171="BUY",G171-F171)))*C171*D171</f>
        <v>13725.000000000051</v>
      </c>
      <c r="J171" s="13">
        <f>(IF(E171="SELL",IF(H171="",0,G171-H171),IF(E171="BUY",IF(H171="",0,H171-G171))))*C171*D171</f>
        <v>20024.999999999949</v>
      </c>
      <c r="K171" s="13">
        <f t="shared" ref="K171" si="314">SUM(I171,J171)</f>
        <v>33750</v>
      </c>
    </row>
    <row r="172" spans="1:11" ht="15.75">
      <c r="A172" s="3">
        <v>43546</v>
      </c>
      <c r="B172" s="2" t="s">
        <v>39</v>
      </c>
      <c r="C172" s="2">
        <v>600</v>
      </c>
      <c r="D172" s="2">
        <v>3</v>
      </c>
      <c r="E172" s="2" t="s">
        <v>3</v>
      </c>
      <c r="F172" s="1">
        <v>1444.2</v>
      </c>
      <c r="G172" s="1">
        <v>1453</v>
      </c>
      <c r="H172" s="1">
        <v>1465</v>
      </c>
      <c r="I172" s="13">
        <f t="shared" ref="I172" si="315">(IF(E172="SELL",F172-G172,IF(E172="BUY",G172-F172)))*C172*D172</f>
        <v>15839.999999999918</v>
      </c>
      <c r="J172" s="13">
        <v>0</v>
      </c>
      <c r="K172" s="13">
        <f t="shared" ref="K172" si="316">SUM(I172,J172)</f>
        <v>15839.999999999918</v>
      </c>
    </row>
    <row r="173" spans="1:11" ht="15.75">
      <c r="A173" s="3">
        <v>43544</v>
      </c>
      <c r="B173" s="2" t="s">
        <v>43</v>
      </c>
      <c r="C173" s="2">
        <v>750</v>
      </c>
      <c r="D173" s="2">
        <v>3</v>
      </c>
      <c r="E173" s="2" t="s">
        <v>3</v>
      </c>
      <c r="F173" s="1">
        <v>1351.5</v>
      </c>
      <c r="G173" s="1">
        <v>1358.3</v>
      </c>
      <c r="H173" s="1">
        <v>1365</v>
      </c>
      <c r="I173" s="13">
        <f t="shared" ref="I173" si="317">(IF(E173="SELL",F173-G173,IF(E173="BUY",G173-F173)))*C173*D173</f>
        <v>15299.999999999896</v>
      </c>
      <c r="J173" s="13">
        <v>0</v>
      </c>
      <c r="K173" s="13">
        <f t="shared" ref="K173" si="318">SUM(I173,J173)</f>
        <v>15299.999999999896</v>
      </c>
    </row>
    <row r="174" spans="1:11" ht="15.75">
      <c r="A174" s="3">
        <v>43543</v>
      </c>
      <c r="B174" s="2" t="s">
        <v>104</v>
      </c>
      <c r="C174" s="2">
        <v>6000</v>
      </c>
      <c r="D174" s="2">
        <v>3</v>
      </c>
      <c r="E174" s="2" t="s">
        <v>3</v>
      </c>
      <c r="F174" s="1">
        <v>121.8</v>
      </c>
      <c r="G174" s="1">
        <v>121</v>
      </c>
      <c r="H174" s="1">
        <v>0</v>
      </c>
      <c r="I174" s="13">
        <f t="shared" ref="I174" si="319">(IF(E174="SELL",F174-G174,IF(E174="BUY",G174-F174)))*C174*D174</f>
        <v>-14399.999999999949</v>
      </c>
      <c r="J174" s="13">
        <v>0</v>
      </c>
      <c r="K174" s="13">
        <f t="shared" ref="K174" si="320">SUM(I174,J174)</f>
        <v>-14399.999999999949</v>
      </c>
    </row>
    <row r="175" spans="1:11" ht="15.75">
      <c r="A175" s="3">
        <v>43543</v>
      </c>
      <c r="B175" s="2" t="s">
        <v>101</v>
      </c>
      <c r="C175" s="2">
        <v>600</v>
      </c>
      <c r="D175" s="2">
        <v>3</v>
      </c>
      <c r="E175" s="2" t="s">
        <v>3</v>
      </c>
      <c r="F175" s="1">
        <v>966.55</v>
      </c>
      <c r="G175" s="1">
        <v>973.2</v>
      </c>
      <c r="H175" s="1">
        <v>982</v>
      </c>
      <c r="I175" s="13">
        <f t="shared" ref="I175" si="321">(IF(E175="SELL",F175-G175,IF(E175="BUY",G175-F175)))*C175*D175</f>
        <v>11970.000000000164</v>
      </c>
      <c r="J175" s="13">
        <f>(IF(E175="SELL",IF(H175="",0,G175-H175),IF(E175="BUY",IF(H175="",0,H175-G175))))*C175*D175</f>
        <v>15839.999999999918</v>
      </c>
      <c r="K175" s="13">
        <f t="shared" ref="K175" si="322">SUM(I175,J175)</f>
        <v>27810.00000000008</v>
      </c>
    </row>
    <row r="176" spans="1:11" ht="15.75">
      <c r="A176" s="3">
        <v>43542</v>
      </c>
      <c r="B176" s="2" t="s">
        <v>9</v>
      </c>
      <c r="C176" s="2">
        <v>1400</v>
      </c>
      <c r="D176" s="2">
        <v>3</v>
      </c>
      <c r="E176" s="2" t="s">
        <v>3</v>
      </c>
      <c r="F176" s="1">
        <v>621.20000000000005</v>
      </c>
      <c r="G176" s="1">
        <v>624</v>
      </c>
      <c r="H176" s="1">
        <v>628</v>
      </c>
      <c r="I176" s="13">
        <f t="shared" ref="I176" si="323">(IF(E176="SELL",F176-G176,IF(E176="BUY",G176-F176)))*C176*D176</f>
        <v>11759.999999999809</v>
      </c>
      <c r="J176" s="13">
        <f>(IF(E176="SELL",IF(H176="",0,G176-H176),IF(E176="BUY",IF(H176="",0,H176-G176))))*C176*D176</f>
        <v>16800</v>
      </c>
      <c r="K176" s="13">
        <f t="shared" ref="K176" si="324">SUM(I176,J176)</f>
        <v>28559.999999999811</v>
      </c>
    </row>
    <row r="177" spans="1:11" ht="15.75">
      <c r="A177" s="3">
        <v>43539</v>
      </c>
      <c r="B177" s="2" t="s">
        <v>103</v>
      </c>
      <c r="C177" s="2">
        <v>500</v>
      </c>
      <c r="D177" s="2">
        <v>3</v>
      </c>
      <c r="E177" s="2" t="s">
        <v>3</v>
      </c>
      <c r="F177" s="1">
        <v>2400</v>
      </c>
      <c r="G177" s="1">
        <v>2412.3000000000002</v>
      </c>
      <c r="H177" s="1">
        <v>2423</v>
      </c>
      <c r="I177" s="13">
        <f t="shared" ref="I177" si="325">(IF(E177="SELL",F177-G177,IF(E177="BUY",G177-F177)))*C177*D177</f>
        <v>18450.000000000273</v>
      </c>
      <c r="J177" s="13">
        <f>(IF(E177="SELL",IF(H177="",0,G177-H177),IF(E177="BUY",IF(H177="",0,H177-G177))))*C177*D177</f>
        <v>16049.999999999727</v>
      </c>
      <c r="K177" s="13">
        <f t="shared" ref="K177" si="326">SUM(I177,J177)</f>
        <v>34500</v>
      </c>
    </row>
    <row r="178" spans="1:11" ht="15.75">
      <c r="A178" s="3">
        <v>43538</v>
      </c>
      <c r="B178" s="2" t="s">
        <v>38</v>
      </c>
      <c r="C178" s="2">
        <v>1500</v>
      </c>
      <c r="D178" s="2">
        <v>3</v>
      </c>
      <c r="E178" s="2" t="s">
        <v>3</v>
      </c>
      <c r="F178" s="1">
        <v>606.85</v>
      </c>
      <c r="G178" s="1">
        <v>609</v>
      </c>
      <c r="H178" s="1">
        <v>615</v>
      </c>
      <c r="I178" s="13">
        <f t="shared" ref="I178" si="327">(IF(E178="SELL",F178-G178,IF(E178="BUY",G178-F178)))*C178*D178</f>
        <v>9674.9999999998981</v>
      </c>
      <c r="J178" s="13">
        <v>0</v>
      </c>
      <c r="K178" s="13">
        <f t="shared" ref="K178" si="328">SUM(I178,J178)</f>
        <v>9674.9999999998981</v>
      </c>
    </row>
    <row r="179" spans="1:11" ht="15.75">
      <c r="A179" s="3">
        <v>43537</v>
      </c>
      <c r="B179" s="2" t="s">
        <v>9</v>
      </c>
      <c r="C179" s="2">
        <v>1400</v>
      </c>
      <c r="D179" s="2">
        <v>3</v>
      </c>
      <c r="E179" s="2" t="s">
        <v>3</v>
      </c>
      <c r="F179" s="1">
        <v>588.20000000000005</v>
      </c>
      <c r="G179" s="1">
        <v>592.29999999999995</v>
      </c>
      <c r="H179" s="1">
        <v>598.29999999999995</v>
      </c>
      <c r="I179" s="13">
        <f t="shared" ref="I179" si="329">(IF(E179="SELL",F179-G179,IF(E179="BUY",G179-F179)))*C179*D179</f>
        <v>17219.999999999618</v>
      </c>
      <c r="J179" s="13">
        <f>(IF(E179="SELL",IF(H179="",0,G179-H179),IF(E179="BUY",IF(H179="",0,H179-G179))))*C179*D179</f>
        <v>25200</v>
      </c>
      <c r="K179" s="13">
        <f t="shared" ref="K179" si="330">SUM(I179,J179)</f>
        <v>42419.999999999622</v>
      </c>
    </row>
    <row r="180" spans="1:11" ht="15.75">
      <c r="A180" s="3">
        <v>43535</v>
      </c>
      <c r="B180" s="2" t="s">
        <v>38</v>
      </c>
      <c r="C180" s="2">
        <v>1500</v>
      </c>
      <c r="D180" s="2">
        <v>3</v>
      </c>
      <c r="E180" s="2" t="s">
        <v>3</v>
      </c>
      <c r="F180" s="1">
        <v>586.5</v>
      </c>
      <c r="G180" s="1">
        <v>588</v>
      </c>
      <c r="H180" s="1">
        <v>0</v>
      </c>
      <c r="I180" s="13">
        <f t="shared" ref="I180" si="331">(IF(E180="SELL",F180-G180,IF(E180="BUY",G180-F180)))*C180*D180</f>
        <v>6750</v>
      </c>
      <c r="J180" s="13">
        <v>0</v>
      </c>
      <c r="K180" s="13">
        <v>0</v>
      </c>
    </row>
    <row r="181" spans="1:11" ht="15.75">
      <c r="A181" s="3">
        <v>43535</v>
      </c>
      <c r="B181" s="2" t="s">
        <v>124</v>
      </c>
      <c r="C181" s="2">
        <v>1100</v>
      </c>
      <c r="D181" s="2">
        <v>3</v>
      </c>
      <c r="E181" s="2" t="s">
        <v>3</v>
      </c>
      <c r="F181" s="1">
        <v>456.8</v>
      </c>
      <c r="G181" s="1">
        <v>456.8</v>
      </c>
      <c r="H181" s="1">
        <v>0</v>
      </c>
      <c r="I181" s="13">
        <f t="shared" ref="I181" si="332">(IF(E181="SELL",F181-G181,IF(E181="BUY",G181-F181)))*C181*D181</f>
        <v>0</v>
      </c>
      <c r="J181" s="13">
        <v>0</v>
      </c>
      <c r="K181" s="13">
        <v>0</v>
      </c>
    </row>
    <row r="182" spans="1:11" ht="15.75">
      <c r="A182" s="3">
        <v>43532</v>
      </c>
      <c r="B182" s="2" t="s">
        <v>9</v>
      </c>
      <c r="C182" s="2">
        <v>1400</v>
      </c>
      <c r="D182" s="2">
        <v>3</v>
      </c>
      <c r="E182" s="2" t="s">
        <v>3</v>
      </c>
      <c r="F182" s="1">
        <v>540.1</v>
      </c>
      <c r="G182" s="1">
        <v>544</v>
      </c>
      <c r="H182" s="1">
        <v>548.29999999999995</v>
      </c>
      <c r="I182" s="13">
        <f t="shared" ref="I182" si="333">(IF(E182="SELL",F182-G182,IF(E182="BUY",G182-F182)))*C182*D182</f>
        <v>16379.999999999905</v>
      </c>
      <c r="J182" s="13">
        <f>(IF(E182="SELL",IF(H182="",0,G182-H182),IF(E182="BUY",IF(H182="",0,H182-G182))))*C182*D182</f>
        <v>18059.999999999811</v>
      </c>
      <c r="K182" s="13">
        <f t="shared" ref="K182" si="334">SUM(I182,J182)</f>
        <v>34439.999999999716</v>
      </c>
    </row>
    <row r="183" spans="1:11" ht="15.75">
      <c r="A183" s="3">
        <v>43531</v>
      </c>
      <c r="B183" s="2" t="s">
        <v>43</v>
      </c>
      <c r="C183" s="2">
        <v>750</v>
      </c>
      <c r="D183" s="2">
        <v>3</v>
      </c>
      <c r="E183" s="2" t="s">
        <v>3</v>
      </c>
      <c r="F183" s="1">
        <v>1341</v>
      </c>
      <c r="G183" s="1">
        <v>1350.3</v>
      </c>
      <c r="H183" s="1">
        <v>1360.2</v>
      </c>
      <c r="I183" s="13">
        <f t="shared" ref="I183" si="335">(IF(E183="SELL",F183-G183,IF(E183="BUY",G183-F183)))*C183*D183</f>
        <v>20924.999999999898</v>
      </c>
      <c r="J183" s="13">
        <v>0</v>
      </c>
      <c r="K183" s="13">
        <f t="shared" ref="K183" si="336">SUM(I183,J183)</f>
        <v>20924.999999999898</v>
      </c>
    </row>
    <row r="184" spans="1:11" ht="15.75">
      <c r="A184" s="3">
        <v>43530</v>
      </c>
      <c r="B184" s="2" t="s">
        <v>123</v>
      </c>
      <c r="C184" s="2">
        <v>2750</v>
      </c>
      <c r="D184" s="2">
        <v>3</v>
      </c>
      <c r="E184" s="2" t="s">
        <v>3</v>
      </c>
      <c r="F184" s="1">
        <v>369.9</v>
      </c>
      <c r="G184" s="1">
        <v>373</v>
      </c>
      <c r="H184" s="1">
        <v>375.5</v>
      </c>
      <c r="I184" s="13">
        <f t="shared" ref="I184" si="337">(IF(E184="SELL",F184-G184,IF(E184="BUY",G184-F184)))*C184*D184</f>
        <v>25575.000000000186</v>
      </c>
      <c r="J184" s="13">
        <v>0</v>
      </c>
      <c r="K184" s="13">
        <f t="shared" ref="K184" si="338">SUM(I184,J184)</f>
        <v>25575.000000000186</v>
      </c>
    </row>
    <row r="185" spans="1:11" ht="15.75">
      <c r="A185" s="3">
        <v>43529</v>
      </c>
      <c r="B185" s="2" t="s">
        <v>24</v>
      </c>
      <c r="C185" s="2">
        <v>8000</v>
      </c>
      <c r="D185" s="2">
        <v>3</v>
      </c>
      <c r="E185" s="2" t="s">
        <v>3</v>
      </c>
      <c r="F185" s="1">
        <v>96.05</v>
      </c>
      <c r="G185" s="1">
        <v>96.85</v>
      </c>
      <c r="H185" s="1">
        <v>98.2</v>
      </c>
      <c r="I185" s="13">
        <f t="shared" ref="I185" si="339">(IF(E185="SELL",F185-G185,IF(E185="BUY",G185-F185)))*C185*D185</f>
        <v>19199.999999999931</v>
      </c>
      <c r="J185" s="13">
        <f>(IF(E185="SELL",IF(H185="",0,G185-H185),IF(E185="BUY",IF(H185="",0,H185-G185))))*C185*D185</f>
        <v>32400.000000000207</v>
      </c>
      <c r="K185" s="13">
        <f t="shared" ref="K185" si="340">SUM(I185,J185)</f>
        <v>51600.000000000138</v>
      </c>
    </row>
    <row r="186" spans="1:11" ht="15.75">
      <c r="A186" s="3">
        <v>43529</v>
      </c>
      <c r="B186" s="2" t="s">
        <v>123</v>
      </c>
      <c r="C186" s="2">
        <v>2750</v>
      </c>
      <c r="D186" s="2">
        <v>3</v>
      </c>
      <c r="E186" s="2" t="s">
        <v>3</v>
      </c>
      <c r="F186" s="1">
        <v>358.15</v>
      </c>
      <c r="G186" s="1">
        <v>360.2</v>
      </c>
      <c r="H186" s="1">
        <v>363</v>
      </c>
      <c r="I186" s="13">
        <f t="shared" ref="I186" si="341">(IF(E186="SELL",F186-G186,IF(E186="BUY",G186-F186)))*C186*D186</f>
        <v>16912.500000000095</v>
      </c>
      <c r="J186" s="13">
        <f>(IF(E186="SELL",IF(H186="",0,G186-H186),IF(E186="BUY",IF(H186="",0,H186-G186))))*C186*D186</f>
        <v>23100.000000000095</v>
      </c>
      <c r="K186" s="13">
        <f t="shared" ref="K186" si="342">SUM(I186,J186)</f>
        <v>40012.500000000189</v>
      </c>
    </row>
    <row r="187" spans="1:11" ht="15.75">
      <c r="A187" s="3">
        <v>43524</v>
      </c>
      <c r="B187" s="2" t="s">
        <v>80</v>
      </c>
      <c r="C187" s="2">
        <v>1000</v>
      </c>
      <c r="D187" s="2">
        <v>3</v>
      </c>
      <c r="E187" s="2" t="s">
        <v>3</v>
      </c>
      <c r="F187" s="1">
        <v>603.5</v>
      </c>
      <c r="G187" s="1">
        <v>609.79999999999995</v>
      </c>
      <c r="H187" s="1">
        <v>618.20000000000005</v>
      </c>
      <c r="I187" s="13">
        <f t="shared" ref="I187" si="343">(IF(E187="SELL",F187-G187,IF(E187="BUY",G187-F187)))*C187*D187</f>
        <v>18899.999999999862</v>
      </c>
      <c r="J187" s="13">
        <v>0</v>
      </c>
      <c r="K187" s="13">
        <f t="shared" ref="K187" si="344">SUM(I187,J187)</f>
        <v>18899.999999999862</v>
      </c>
    </row>
    <row r="188" spans="1:11" ht="15.75">
      <c r="A188" s="3">
        <v>43523</v>
      </c>
      <c r="B188" s="2" t="s">
        <v>122</v>
      </c>
      <c r="C188" s="2">
        <v>1000</v>
      </c>
      <c r="D188" s="2">
        <v>3</v>
      </c>
      <c r="E188" s="2" t="s">
        <v>3</v>
      </c>
      <c r="F188" s="1">
        <v>585</v>
      </c>
      <c r="G188" s="1">
        <v>585</v>
      </c>
      <c r="H188" s="1">
        <v>0</v>
      </c>
      <c r="I188" s="13">
        <f t="shared" ref="I188" si="345">(IF(E188="SELL",F188-G188,IF(E188="BUY",G188-F188)))*C188*D188</f>
        <v>0</v>
      </c>
      <c r="J188" s="13">
        <v>0</v>
      </c>
      <c r="K188" s="13">
        <v>0</v>
      </c>
    </row>
    <row r="189" spans="1:11" ht="15.75">
      <c r="A189" s="3">
        <v>43522</v>
      </c>
      <c r="B189" s="2" t="s">
        <v>115</v>
      </c>
      <c r="C189" s="2">
        <v>3000</v>
      </c>
      <c r="D189" s="2">
        <v>3</v>
      </c>
      <c r="E189" s="2" t="s">
        <v>3</v>
      </c>
      <c r="F189" s="1">
        <v>242</v>
      </c>
      <c r="G189" s="1">
        <v>243.8</v>
      </c>
      <c r="H189" s="1">
        <v>246</v>
      </c>
      <c r="I189" s="13">
        <f t="shared" ref="I189" si="346">(IF(E189="SELL",F189-G189,IF(E189="BUY",G189-F189)))*C189*D189</f>
        <v>16200.000000000104</v>
      </c>
      <c r="J189" s="13">
        <f>(IF(E189="SELL",IF(H189="",0,G189-H189),IF(E189="BUY",IF(H189="",0,H189-G189))))*C189*D189</f>
        <v>19799.999999999898</v>
      </c>
      <c r="K189" s="13">
        <f t="shared" ref="K189" si="347">SUM(I189,J189)</f>
        <v>36000</v>
      </c>
    </row>
    <row r="190" spans="1:11" ht="15.75">
      <c r="A190" s="3">
        <v>43521</v>
      </c>
      <c r="B190" s="2" t="s">
        <v>9</v>
      </c>
      <c r="C190" s="2">
        <v>1400</v>
      </c>
      <c r="D190" s="2">
        <v>3</v>
      </c>
      <c r="E190" s="2" t="s">
        <v>3</v>
      </c>
      <c r="F190" s="1">
        <v>500.5</v>
      </c>
      <c r="G190" s="1">
        <v>505</v>
      </c>
      <c r="H190" s="1">
        <v>510</v>
      </c>
      <c r="I190" s="13">
        <f t="shared" ref="I190" si="348">(IF(E190="SELL",F190-G190,IF(E190="BUY",G190-F190)))*C190*D190</f>
        <v>18900</v>
      </c>
      <c r="J190" s="13">
        <v>0</v>
      </c>
      <c r="K190" s="13">
        <f t="shared" ref="K190" si="349">SUM(I190,J190)</f>
        <v>18900</v>
      </c>
    </row>
    <row r="191" spans="1:11" ht="15.75">
      <c r="A191" s="3">
        <v>43521</v>
      </c>
      <c r="B191" s="2" t="s">
        <v>78</v>
      </c>
      <c r="C191" s="2">
        <v>1100</v>
      </c>
      <c r="D191" s="2">
        <v>3</v>
      </c>
      <c r="E191" s="2" t="s">
        <v>3</v>
      </c>
      <c r="F191" s="1">
        <v>426.85</v>
      </c>
      <c r="G191" s="1">
        <v>422.3</v>
      </c>
      <c r="H191" s="1">
        <v>1092</v>
      </c>
      <c r="I191" s="13">
        <f t="shared" ref="I191" si="350">(IF(E191="SELL",F191-G191,IF(E191="BUY",G191-F191)))*C191*D191</f>
        <v>-15015.000000000038</v>
      </c>
      <c r="J191" s="13">
        <v>0</v>
      </c>
      <c r="K191" s="13">
        <f t="shared" ref="K191" si="351">SUM(I191,J191)</f>
        <v>-15015.000000000038</v>
      </c>
    </row>
    <row r="192" spans="1:11" ht="15.75">
      <c r="A192" s="3">
        <v>43518</v>
      </c>
      <c r="B192" s="2" t="s">
        <v>121</v>
      </c>
      <c r="C192" s="2">
        <v>600</v>
      </c>
      <c r="D192" s="2">
        <v>3</v>
      </c>
      <c r="E192" s="2" t="s">
        <v>3</v>
      </c>
      <c r="F192" s="1">
        <v>1071.0999999999999</v>
      </c>
      <c r="G192" s="1">
        <v>1080</v>
      </c>
      <c r="H192" s="1">
        <v>1092</v>
      </c>
      <c r="I192" s="13">
        <f t="shared" ref="I192" si="352">(IF(E192="SELL",F192-G192,IF(E192="BUY",G192-F192)))*C192*D192</f>
        <v>16020.000000000164</v>
      </c>
      <c r="J192" s="13">
        <v>0</v>
      </c>
      <c r="K192" s="13">
        <f t="shared" ref="K192" si="353">SUM(I192,J192)</f>
        <v>16020.000000000164</v>
      </c>
    </row>
    <row r="193" spans="1:11" ht="15.75">
      <c r="A193" s="3">
        <v>43517</v>
      </c>
      <c r="B193" s="2" t="s">
        <v>56</v>
      </c>
      <c r="C193" s="2">
        <v>1300</v>
      </c>
      <c r="D193" s="2">
        <v>3</v>
      </c>
      <c r="E193" s="2" t="s">
        <v>3</v>
      </c>
      <c r="F193" s="1">
        <v>450.1</v>
      </c>
      <c r="G193" s="1">
        <v>454.35</v>
      </c>
      <c r="H193" s="1">
        <v>460</v>
      </c>
      <c r="I193" s="13">
        <f>(IF(E193="SELL",F193-G193,IF(E193="BUY",G193-F193)))*C193*D193</f>
        <v>16575</v>
      </c>
      <c r="J193" s="13">
        <v>0</v>
      </c>
      <c r="K193" s="13">
        <f t="shared" ref="K193" si="354">SUM(I193,J193)</f>
        <v>16575</v>
      </c>
    </row>
    <row r="194" spans="1:11" ht="15.75">
      <c r="A194" s="3">
        <v>43511</v>
      </c>
      <c r="B194" s="2" t="s">
        <v>100</v>
      </c>
      <c r="C194" s="2">
        <v>700</v>
      </c>
      <c r="D194" s="2">
        <v>3</v>
      </c>
      <c r="E194" s="2" t="s">
        <v>0</v>
      </c>
      <c r="F194" s="1">
        <v>1326.05</v>
      </c>
      <c r="G194" s="1">
        <v>1318.2</v>
      </c>
      <c r="H194" s="1">
        <v>1338.3</v>
      </c>
      <c r="I194" s="13">
        <f>(IF(E194="SELL",F194-G194,IF(E194="BUY",G194-F194)))*C194*D194</f>
        <v>16484.999999999811</v>
      </c>
      <c r="J194" s="13">
        <v>0</v>
      </c>
      <c r="K194" s="13">
        <f t="shared" ref="K194" si="355">SUM(I194,J194)</f>
        <v>16484.999999999811</v>
      </c>
    </row>
    <row r="195" spans="1:11" ht="15.75">
      <c r="A195" s="3">
        <v>43510</v>
      </c>
      <c r="B195" s="2" t="s">
        <v>106</v>
      </c>
      <c r="C195" s="2">
        <v>1200</v>
      </c>
      <c r="D195" s="2">
        <v>3</v>
      </c>
      <c r="E195" s="2" t="s">
        <v>3</v>
      </c>
      <c r="F195" s="1">
        <v>820</v>
      </c>
      <c r="G195" s="1">
        <v>823.5</v>
      </c>
      <c r="H195" s="1">
        <v>0</v>
      </c>
      <c r="I195" s="13">
        <f>(IF(E195="SELL",F195-G195,IF(E195="BUY",G195-F195)))*C195*D195</f>
        <v>12600</v>
      </c>
      <c r="J195" s="13">
        <v>0</v>
      </c>
      <c r="K195" s="13">
        <f t="shared" ref="K195" si="356">SUM(I195,J195)</f>
        <v>12600</v>
      </c>
    </row>
    <row r="196" spans="1:11" ht="15.75">
      <c r="A196" s="3">
        <v>43508</v>
      </c>
      <c r="B196" s="2" t="s">
        <v>45</v>
      </c>
      <c r="C196" s="2">
        <v>1500</v>
      </c>
      <c r="D196" s="2">
        <v>3</v>
      </c>
      <c r="E196" s="2" t="s">
        <v>3</v>
      </c>
      <c r="F196" s="1">
        <v>303.5</v>
      </c>
      <c r="G196" s="1">
        <v>306.5</v>
      </c>
      <c r="H196" s="1">
        <v>311</v>
      </c>
      <c r="I196" s="13">
        <f>(IF(E196="SELL",F196-G196,IF(E196="BUY",G196-F196)))*C196*D196</f>
        <v>13500</v>
      </c>
      <c r="J196" s="13">
        <v>0</v>
      </c>
      <c r="K196" s="13">
        <f t="shared" ref="K196" si="357">SUM(I196,J196)</f>
        <v>13500</v>
      </c>
    </row>
    <row r="197" spans="1:11" ht="15.75">
      <c r="A197" s="3">
        <v>43507</v>
      </c>
      <c r="B197" s="2" t="s">
        <v>103</v>
      </c>
      <c r="C197" s="2">
        <v>500</v>
      </c>
      <c r="D197" s="2">
        <v>3</v>
      </c>
      <c r="E197" s="2" t="s">
        <v>0</v>
      </c>
      <c r="F197" s="1">
        <v>2196</v>
      </c>
      <c r="G197" s="1">
        <v>2183</v>
      </c>
      <c r="H197" s="1">
        <v>2168.35</v>
      </c>
      <c r="I197" s="13">
        <f>(IF(E197="SELL",F197-G197,IF(E197="BUY",G197-F197)))*C197*D197</f>
        <v>19500</v>
      </c>
      <c r="J197" s="13">
        <f>(IF(E197="SELL",IF(H197="",0,G197-H197),IF(E197="BUY",IF(H197="",0,H197-G197))))*C197*D197</f>
        <v>21975.000000000138</v>
      </c>
      <c r="K197" s="13">
        <f t="shared" ref="K197" si="358">SUM(I197,J197)</f>
        <v>41475.000000000138</v>
      </c>
    </row>
    <row r="198" spans="1:11" ht="15.75">
      <c r="A198" s="3">
        <v>43503</v>
      </c>
      <c r="B198" s="2" t="s">
        <v>121</v>
      </c>
      <c r="C198" s="2">
        <v>600</v>
      </c>
      <c r="D198" s="2">
        <v>3</v>
      </c>
      <c r="E198" s="2" t="s">
        <v>3</v>
      </c>
      <c r="F198" s="1">
        <v>1083.8</v>
      </c>
      <c r="G198" s="1">
        <v>1096</v>
      </c>
      <c r="H198" s="1">
        <v>1108</v>
      </c>
      <c r="I198" s="13">
        <f t="shared" ref="I198" si="359">(IF(E198="SELL",F198-G198,IF(E198="BUY",G198-F198)))*C198*D198</f>
        <v>21960.00000000008</v>
      </c>
      <c r="J198" s="13">
        <f>(IF(E198="SELL",IF(H198="",0,G198-H198),IF(E198="BUY",IF(H198="",0,H198-G198))))*C198*D198</f>
        <v>21600</v>
      </c>
      <c r="K198" s="13">
        <f t="shared" ref="K198" si="360">SUM(I198,J198)</f>
        <v>43560.00000000008</v>
      </c>
    </row>
    <row r="199" spans="1:11" ht="15.75">
      <c r="A199" s="3">
        <v>43502</v>
      </c>
      <c r="B199" s="2" t="s">
        <v>103</v>
      </c>
      <c r="C199" s="2">
        <v>500</v>
      </c>
      <c r="D199" s="2">
        <v>3</v>
      </c>
      <c r="E199" s="2" t="s">
        <v>3</v>
      </c>
      <c r="F199" s="1">
        <v>2111</v>
      </c>
      <c r="G199" s="1">
        <v>2120</v>
      </c>
      <c r="H199" s="1">
        <v>2135.3000000000002</v>
      </c>
      <c r="I199" s="13">
        <f t="shared" ref="I199" si="361">(IF(E199="SELL",F199-G199,IF(E199="BUY",G199-F199)))*C199*D199</f>
        <v>13500</v>
      </c>
      <c r="J199" s="13">
        <f>(IF(E199="SELL",IF(H199="",0,G199-H199),IF(E199="BUY",IF(H199="",0,H199-G199))))*C199*D199</f>
        <v>22950.000000000273</v>
      </c>
      <c r="K199" s="13">
        <f t="shared" ref="K199" si="362">SUM(I199,J199)</f>
        <v>36450.000000000276</v>
      </c>
    </row>
    <row r="200" spans="1:11" ht="15.75">
      <c r="A200" s="3">
        <v>43501</v>
      </c>
      <c r="B200" s="2" t="s">
        <v>120</v>
      </c>
      <c r="C200" s="2">
        <v>800</v>
      </c>
      <c r="D200" s="2">
        <v>3</v>
      </c>
      <c r="E200" s="2" t="s">
        <v>3</v>
      </c>
      <c r="F200" s="1">
        <v>1288</v>
      </c>
      <c r="G200" s="1">
        <v>1292.3499999999999</v>
      </c>
      <c r="H200" s="1">
        <v>0</v>
      </c>
      <c r="I200" s="13">
        <f t="shared" ref="I200" si="363">(IF(E200="SELL",F200-G200,IF(E200="BUY",G200-F200)))*C200*D200</f>
        <v>10439.999999999782</v>
      </c>
      <c r="J200" s="13">
        <v>0</v>
      </c>
      <c r="K200" s="13">
        <f t="shared" ref="K200" si="364">SUM(I200,J200)</f>
        <v>10439.999999999782</v>
      </c>
    </row>
    <row r="201" spans="1:11" ht="15.75">
      <c r="A201" s="3">
        <v>43500</v>
      </c>
      <c r="B201" s="2" t="s">
        <v>95</v>
      </c>
      <c r="C201" s="2">
        <v>1300</v>
      </c>
      <c r="D201" s="2">
        <v>3</v>
      </c>
      <c r="E201" s="2" t="s">
        <v>3</v>
      </c>
      <c r="F201" s="1">
        <v>555</v>
      </c>
      <c r="G201" s="1">
        <v>550</v>
      </c>
      <c r="H201" s="1">
        <v>0</v>
      </c>
      <c r="I201" s="13">
        <f t="shared" ref="I201" si="365">(IF(E201="SELL",F201-G201,IF(E201="BUY",G201-F201)))*C201*D201</f>
        <v>-19500</v>
      </c>
      <c r="J201" s="13">
        <v>0</v>
      </c>
      <c r="K201" s="13">
        <f t="shared" ref="K201" si="366">SUM(I201,J201)</f>
        <v>-19500</v>
      </c>
    </row>
    <row r="202" spans="1:11" ht="15.75">
      <c r="A202" s="3">
        <v>43497</v>
      </c>
      <c r="B202" s="2" t="s">
        <v>28</v>
      </c>
      <c r="C202" s="2">
        <v>1750</v>
      </c>
      <c r="D202" s="2">
        <v>3</v>
      </c>
      <c r="E202" s="2" t="s">
        <v>0</v>
      </c>
      <c r="F202" s="1">
        <v>188</v>
      </c>
      <c r="G202" s="1">
        <v>186.2</v>
      </c>
      <c r="H202" s="1">
        <v>183.3</v>
      </c>
      <c r="I202" s="13">
        <f t="shared" ref="I202" si="367">(IF(E202="SELL",F202-G202,IF(E202="BUY",G202-F202)))*C202*D202</f>
        <v>9450.00000000006</v>
      </c>
      <c r="J202" s="13">
        <f>(IF(E202="SELL",IF(H202="",0,G202-H202),IF(E202="BUY",IF(H202="",0,H202-G202))))*C202*D202</f>
        <v>15224.99999999988</v>
      </c>
      <c r="K202" s="13">
        <f t="shared" ref="K202" si="368">SUM(I202,J202)</f>
        <v>24674.999999999942</v>
      </c>
    </row>
    <row r="203" spans="1:11" ht="15.75">
      <c r="A203" s="3">
        <v>43496</v>
      </c>
      <c r="B203" s="2" t="s">
        <v>119</v>
      </c>
      <c r="C203" s="2">
        <v>500</v>
      </c>
      <c r="D203" s="2">
        <v>3</v>
      </c>
      <c r="E203" s="2" t="s">
        <v>3</v>
      </c>
      <c r="F203" s="1">
        <v>1176</v>
      </c>
      <c r="G203" s="1">
        <v>1176</v>
      </c>
      <c r="H203" s="1">
        <f t="shared" ref="H203" si="369">(IF(D203="SELL",E203-F203,IF(D203="BUY",F203-E203)))*C203</f>
        <v>0</v>
      </c>
      <c r="I203" s="13">
        <v>0</v>
      </c>
      <c r="J203" s="13">
        <f t="shared" ref="J203" si="370">SUM(H203,I203)</f>
        <v>0</v>
      </c>
      <c r="K203" s="14">
        <v>0</v>
      </c>
    </row>
    <row r="204" spans="1:11" ht="15.75">
      <c r="A204" s="3">
        <v>43495</v>
      </c>
      <c r="B204" s="2" t="s">
        <v>118</v>
      </c>
      <c r="C204" s="2">
        <v>500</v>
      </c>
      <c r="D204" s="2">
        <v>3</v>
      </c>
      <c r="E204" s="2" t="s">
        <v>3</v>
      </c>
      <c r="F204" s="1">
        <v>1232.3</v>
      </c>
      <c r="G204" s="1">
        <v>1238.3</v>
      </c>
      <c r="H204" s="1">
        <v>1253.2</v>
      </c>
      <c r="I204" s="13">
        <f t="shared" ref="I204" si="371">(IF(E204="SELL",F204-G204,IF(E204="BUY",G204-F204)))*C204*D204</f>
        <v>9000</v>
      </c>
      <c r="J204" s="13">
        <v>0</v>
      </c>
      <c r="K204" s="13">
        <f t="shared" ref="K204" si="372">SUM(I204,J204)</f>
        <v>9000</v>
      </c>
    </row>
    <row r="205" spans="1:11" ht="15.75">
      <c r="A205" s="3">
        <v>43494</v>
      </c>
      <c r="B205" s="2" t="s">
        <v>117</v>
      </c>
      <c r="C205" s="2">
        <v>400</v>
      </c>
      <c r="D205" s="2">
        <v>3</v>
      </c>
      <c r="E205" s="2" t="s">
        <v>3</v>
      </c>
      <c r="F205" s="1">
        <v>1603</v>
      </c>
      <c r="G205" s="1">
        <v>1615</v>
      </c>
      <c r="H205" s="1">
        <v>1630.2</v>
      </c>
      <c r="I205" s="13">
        <f t="shared" ref="I205" si="373">(IF(E205="SELL",F205-G205,IF(E205="BUY",G205-F205)))*C205*D205</f>
        <v>14400</v>
      </c>
      <c r="J205" s="13">
        <v>0</v>
      </c>
      <c r="K205" s="13">
        <f t="shared" ref="K205" si="374">SUM(I205,J205)</f>
        <v>14400</v>
      </c>
    </row>
    <row r="206" spans="1:11" ht="15.75">
      <c r="A206" s="3">
        <v>43493</v>
      </c>
      <c r="B206" s="2" t="s">
        <v>56</v>
      </c>
      <c r="C206" s="2">
        <v>1300</v>
      </c>
      <c r="D206" s="2">
        <v>3</v>
      </c>
      <c r="E206" s="2" t="s">
        <v>3</v>
      </c>
      <c r="F206" s="1">
        <v>360.2</v>
      </c>
      <c r="G206" s="1">
        <v>363.8</v>
      </c>
      <c r="H206" s="1">
        <v>368</v>
      </c>
      <c r="I206" s="13">
        <f t="shared" ref="I206" si="375">(IF(E206="SELL",F206-G206,IF(E206="BUY",G206-F206)))*C206*D206</f>
        <v>14040.000000000087</v>
      </c>
      <c r="J206" s="13">
        <f>(IF(E206="SELL",IF(H206="",0,G206-H206),IF(E206="BUY",IF(H206="",0,H206-G206))))*C206*D206</f>
        <v>16379.999999999956</v>
      </c>
      <c r="K206" s="13">
        <f t="shared" ref="K206" si="376">SUM(I206,J206)</f>
        <v>30420.000000000044</v>
      </c>
    </row>
    <row r="207" spans="1:11" ht="15.75">
      <c r="A207" s="3">
        <v>43489</v>
      </c>
      <c r="B207" s="2" t="s">
        <v>43</v>
      </c>
      <c r="C207" s="2">
        <v>750</v>
      </c>
      <c r="D207" s="2">
        <v>3</v>
      </c>
      <c r="E207" s="2" t="s">
        <v>3</v>
      </c>
      <c r="F207" s="1">
        <v>1308.3</v>
      </c>
      <c r="G207" s="1">
        <v>1308.3</v>
      </c>
      <c r="H207" s="1">
        <v>0</v>
      </c>
      <c r="I207" s="13">
        <f t="shared" ref="I207" si="377">(IF(E207="SELL",F207-G207,IF(E207="BUY",G207-F207)))*C207*D207</f>
        <v>0</v>
      </c>
      <c r="J207" s="13">
        <v>0</v>
      </c>
      <c r="K207" s="13">
        <f t="shared" ref="K207" si="378">SUM(I207,J207)</f>
        <v>0</v>
      </c>
    </row>
    <row r="208" spans="1:11" ht="15.75">
      <c r="A208" s="3">
        <v>43488</v>
      </c>
      <c r="B208" s="2" t="s">
        <v>17</v>
      </c>
      <c r="C208" s="2">
        <v>600</v>
      </c>
      <c r="D208" s="2">
        <v>3</v>
      </c>
      <c r="E208" s="2" t="s">
        <v>3</v>
      </c>
      <c r="F208" s="1">
        <v>1108</v>
      </c>
      <c r="G208" s="1">
        <v>1096.2</v>
      </c>
      <c r="H208" s="1">
        <v>0</v>
      </c>
      <c r="I208" s="13">
        <f t="shared" ref="I208" si="379">(IF(E208="SELL",F208-G208,IF(E208="BUY",G208-F208)))*C208*D208</f>
        <v>-21239.99999999992</v>
      </c>
      <c r="J208" s="13">
        <v>0</v>
      </c>
      <c r="K208" s="13">
        <f t="shared" ref="K208" si="380">SUM(I208,J208)</f>
        <v>-21239.99999999992</v>
      </c>
    </row>
    <row r="209" spans="1:11" ht="15.75">
      <c r="A209" s="3">
        <v>43486</v>
      </c>
      <c r="B209" s="2" t="s">
        <v>100</v>
      </c>
      <c r="C209" s="2">
        <v>700</v>
      </c>
      <c r="D209" s="2">
        <v>3</v>
      </c>
      <c r="E209" s="2" t="s">
        <v>3</v>
      </c>
      <c r="F209" s="1">
        <v>1450.5</v>
      </c>
      <c r="G209" s="1">
        <v>1460</v>
      </c>
      <c r="H209" s="1">
        <v>1468.3</v>
      </c>
      <c r="I209" s="13">
        <f t="shared" ref="I209" si="381">(IF(E209="SELL",F209-G209,IF(E209="BUY",G209-F209)))*C209*D209</f>
        <v>19950</v>
      </c>
      <c r="J209" s="13">
        <f>(IF(E209="SELL",IF(H209="",0,G209-H209),IF(E209="BUY",IF(H209="",0,H209-G209))))*C209*D209</f>
        <v>17429.999999999905</v>
      </c>
      <c r="K209" s="13">
        <f t="shared" ref="K209" si="382">SUM(I209,J209)</f>
        <v>37379.999999999905</v>
      </c>
    </row>
    <row r="210" spans="1:11" ht="15.75">
      <c r="A210" s="3">
        <v>43480</v>
      </c>
      <c r="B210" s="2" t="s">
        <v>28</v>
      </c>
      <c r="C210" s="2">
        <v>1750</v>
      </c>
      <c r="D210" s="2">
        <v>3</v>
      </c>
      <c r="E210" s="2" t="s">
        <v>3</v>
      </c>
      <c r="F210" s="1">
        <v>203</v>
      </c>
      <c r="G210" s="1">
        <v>205.5</v>
      </c>
      <c r="H210" s="1">
        <v>208</v>
      </c>
      <c r="I210" s="13">
        <f t="shared" ref="I210" si="383">(IF(E210="SELL",F210-G210,IF(E210="BUY",G210-F210)))*C210*D210</f>
        <v>13125</v>
      </c>
      <c r="J210" s="13">
        <v>0</v>
      </c>
      <c r="K210" s="13">
        <f t="shared" ref="K210" si="384">SUM(I210,J210)</f>
        <v>13125</v>
      </c>
    </row>
    <row r="211" spans="1:11" ht="15.75">
      <c r="A211" s="3">
        <v>43474</v>
      </c>
      <c r="B211" s="2" t="s">
        <v>103</v>
      </c>
      <c r="C211" s="2">
        <v>500</v>
      </c>
      <c r="D211" s="2">
        <v>3</v>
      </c>
      <c r="E211" s="2" t="s">
        <v>3</v>
      </c>
      <c r="F211" s="1">
        <v>2056</v>
      </c>
      <c r="G211" s="1">
        <v>2063.8000000000002</v>
      </c>
      <c r="H211" s="1">
        <v>2080</v>
      </c>
      <c r="I211" s="13">
        <f t="shared" ref="I211" si="385">(IF(E211="SELL",F211-G211,IF(E211="BUY",G211-F211)))*C211*D211</f>
        <v>11700.000000000273</v>
      </c>
      <c r="J211" s="13">
        <v>0</v>
      </c>
      <c r="K211" s="13">
        <f t="shared" ref="K211" si="386">SUM(I211,J211)</f>
        <v>11700.000000000273</v>
      </c>
    </row>
    <row r="212" spans="1:11" ht="15.75">
      <c r="A212" s="3">
        <v>43473</v>
      </c>
      <c r="B212" s="2" t="s">
        <v>9</v>
      </c>
      <c r="C212" s="2">
        <v>1400</v>
      </c>
      <c r="D212" s="2">
        <v>3</v>
      </c>
      <c r="E212" s="2" t="s">
        <v>3</v>
      </c>
      <c r="F212" s="1">
        <v>493.8</v>
      </c>
      <c r="G212" s="1">
        <v>496.5</v>
      </c>
      <c r="H212" s="1">
        <v>501.5</v>
      </c>
      <c r="I212" s="13">
        <f t="shared" ref="I212" si="387">(IF(E212="SELL",F212-G212,IF(E212="BUY",G212-F212)))*C212*D212</f>
        <v>11339.999999999953</v>
      </c>
      <c r="J212" s="13">
        <f>(IF(E212="SELL",IF(H212="",0,G212-H212),IF(E212="BUY",IF(H212="",0,H212-G212))))*C212*D212</f>
        <v>21000</v>
      </c>
      <c r="K212" s="13">
        <f t="shared" ref="K212" si="388">SUM(I212,J212)</f>
        <v>32339.999999999953</v>
      </c>
    </row>
    <row r="213" spans="1:11" ht="15.75">
      <c r="A213" s="3">
        <v>43472</v>
      </c>
      <c r="B213" s="2" t="s">
        <v>116</v>
      </c>
      <c r="C213" s="2">
        <v>500</v>
      </c>
      <c r="D213" s="2">
        <v>3</v>
      </c>
      <c r="E213" s="2" t="s">
        <v>3</v>
      </c>
      <c r="F213" s="1">
        <v>1156</v>
      </c>
      <c r="G213" s="1">
        <v>1165</v>
      </c>
      <c r="H213" s="1">
        <v>1180.2</v>
      </c>
      <c r="I213" s="13">
        <f t="shared" ref="I213" si="389">(IF(E213="SELL",F213-G213,IF(E213="BUY",G213-F213)))*C213*D213</f>
        <v>13500</v>
      </c>
      <c r="J213" s="13">
        <f>(IF(E213="SELL",IF(H213="",0,G213-H213),IF(E213="BUY",IF(H213="",0,H213-G213))))*C213*D213</f>
        <v>22800.000000000069</v>
      </c>
      <c r="K213" s="13">
        <f t="shared" ref="K213" si="390">SUM(I213,J213)</f>
        <v>36300.000000000073</v>
      </c>
    </row>
    <row r="214" spans="1:11" ht="15.75">
      <c r="A214" s="3">
        <v>43469</v>
      </c>
      <c r="B214" s="2" t="s">
        <v>14</v>
      </c>
      <c r="C214" s="2">
        <v>500</v>
      </c>
      <c r="D214" s="2">
        <v>3</v>
      </c>
      <c r="E214" s="2" t="s">
        <v>0</v>
      </c>
      <c r="F214" s="1">
        <v>873</v>
      </c>
      <c r="G214" s="1">
        <v>865.3</v>
      </c>
      <c r="H214" s="1">
        <v>853</v>
      </c>
      <c r="I214" s="13">
        <f>(IF(E214="SELL",F214-G214,IF(E214="BUY",G214-F214)))*C214*D214</f>
        <v>11550.000000000069</v>
      </c>
      <c r="J214" s="13">
        <v>0</v>
      </c>
      <c r="K214" s="13">
        <f t="shared" ref="K214" si="391">SUM(I214,J214)</f>
        <v>11550.000000000069</v>
      </c>
    </row>
    <row r="215" spans="1:11" ht="15.75">
      <c r="A215" s="3">
        <v>43468</v>
      </c>
      <c r="B215" s="2" t="s">
        <v>20</v>
      </c>
      <c r="C215" s="2">
        <v>1200</v>
      </c>
      <c r="D215" s="2">
        <v>3</v>
      </c>
      <c r="E215" s="2" t="s">
        <v>0</v>
      </c>
      <c r="F215" s="1">
        <v>239.6</v>
      </c>
      <c r="G215" s="1">
        <v>232.3</v>
      </c>
      <c r="H215" s="1">
        <v>230</v>
      </c>
      <c r="I215" s="13">
        <f t="shared" ref="I215" si="392">(IF(E215="SELL",F215-G215,IF(E215="BUY",G215-F215)))*C215*D215</f>
        <v>26279.999999999942</v>
      </c>
      <c r="J215" s="13">
        <v>0</v>
      </c>
      <c r="K215" s="13">
        <f t="shared" ref="K215" si="393">SUM(I215,J215)</f>
        <v>26279.999999999942</v>
      </c>
    </row>
    <row r="216" spans="1:11" ht="15.75">
      <c r="A216" s="3">
        <v>43462</v>
      </c>
      <c r="B216" s="2" t="s">
        <v>12</v>
      </c>
      <c r="C216" s="2">
        <v>9000</v>
      </c>
      <c r="D216" s="2">
        <v>3</v>
      </c>
      <c r="E216" s="2" t="s">
        <v>3</v>
      </c>
      <c r="F216" s="1">
        <v>70.8</v>
      </c>
      <c r="G216" s="1">
        <v>69.900000000000006</v>
      </c>
      <c r="H216" s="1">
        <v>0</v>
      </c>
      <c r="I216" s="13">
        <f t="shared" ref="I216" si="394">(IF(E216="SELL",F216-G216,IF(E216="BUY",G216-F216)))*C216*D216</f>
        <v>-24299.999999999771</v>
      </c>
      <c r="J216" s="13">
        <v>0</v>
      </c>
      <c r="K216" s="13">
        <f t="shared" ref="K216" si="395">SUM(I216,J216)</f>
        <v>-24299.999999999771</v>
      </c>
    </row>
    <row r="217" spans="1:11" ht="15.75">
      <c r="A217" s="3">
        <v>43462</v>
      </c>
      <c r="B217" s="2" t="s">
        <v>20</v>
      </c>
      <c r="C217" s="2">
        <v>1200</v>
      </c>
      <c r="D217" s="2">
        <v>3</v>
      </c>
      <c r="E217" s="2" t="s">
        <v>0</v>
      </c>
      <c r="F217" s="1">
        <v>262.60000000000002</v>
      </c>
      <c r="G217" s="1">
        <v>262.60000000000002</v>
      </c>
      <c r="H217" s="1">
        <v>0</v>
      </c>
      <c r="I217" s="13">
        <f t="shared" ref="I217" si="396">(IF(E217="SELL",F217-G217,IF(E217="BUY",G217-F217)))*C217*D217</f>
        <v>0</v>
      </c>
      <c r="J217" s="13">
        <v>0</v>
      </c>
      <c r="K217" s="13">
        <f t="shared" ref="K217" si="397">SUM(I217,J217)</f>
        <v>0</v>
      </c>
    </row>
    <row r="218" spans="1:11" ht="15.75">
      <c r="A218" s="3">
        <v>43460</v>
      </c>
      <c r="B218" s="2" t="s">
        <v>67</v>
      </c>
      <c r="C218" s="2">
        <v>1500</v>
      </c>
      <c r="D218" s="2">
        <v>3</v>
      </c>
      <c r="E218" s="2" t="s">
        <v>0</v>
      </c>
      <c r="F218" s="1">
        <v>558</v>
      </c>
      <c r="G218" s="1">
        <v>554.70000000000005</v>
      </c>
      <c r="H218" s="1">
        <v>545.29999999999995</v>
      </c>
      <c r="I218" s="13">
        <f t="shared" ref="I218" si="398">(IF(E218="SELL",F218-G218,IF(E218="BUY",G218-F218)))*C218*D218</f>
        <v>14849.999999999796</v>
      </c>
      <c r="J218" s="13">
        <v>0</v>
      </c>
      <c r="K218" s="13">
        <f t="shared" ref="K218" si="399">SUM(I218,J218)</f>
        <v>14849.999999999796</v>
      </c>
    </row>
    <row r="219" spans="1:11" ht="15.75">
      <c r="A219" s="3">
        <v>43455</v>
      </c>
      <c r="B219" s="2" t="s">
        <v>58</v>
      </c>
      <c r="C219" s="2">
        <v>500</v>
      </c>
      <c r="D219" s="2">
        <v>3</v>
      </c>
      <c r="E219" s="2" t="s">
        <v>3</v>
      </c>
      <c r="F219" s="1">
        <v>598</v>
      </c>
      <c r="G219" s="1">
        <v>591</v>
      </c>
      <c r="H219" s="1">
        <v>0</v>
      </c>
      <c r="I219" s="13">
        <f t="shared" ref="I219" si="400">(IF(E219="SELL",F219-G219,IF(E219="BUY",G219-F219)))*C219*D219</f>
        <v>-10500</v>
      </c>
      <c r="J219" s="13">
        <v>0</v>
      </c>
      <c r="K219" s="13">
        <f t="shared" ref="K219" si="401">SUM(I219,J219)</f>
        <v>-10500</v>
      </c>
    </row>
    <row r="220" spans="1:11" ht="15.75">
      <c r="A220" s="3">
        <v>43454</v>
      </c>
      <c r="B220" s="2" t="s">
        <v>103</v>
      </c>
      <c r="C220" s="2">
        <v>500</v>
      </c>
      <c r="D220" s="2">
        <v>3</v>
      </c>
      <c r="E220" s="2" t="s">
        <v>3</v>
      </c>
      <c r="F220" s="1">
        <v>2268.3000000000002</v>
      </c>
      <c r="G220" s="1">
        <v>2256</v>
      </c>
      <c r="H220" s="1">
        <v>0</v>
      </c>
      <c r="I220" s="13">
        <f t="shared" ref="I220" si="402">(IF(E220="SELL",F220-G220,IF(E220="BUY",G220-F220)))*C220*D220</f>
        <v>-18450.000000000273</v>
      </c>
      <c r="J220" s="13">
        <v>0</v>
      </c>
      <c r="K220" s="13">
        <f t="shared" ref="K220" si="403">SUM(I220,J220)</f>
        <v>-18450.000000000273</v>
      </c>
    </row>
    <row r="221" spans="1:11" ht="15.75">
      <c r="A221" s="3">
        <v>43453</v>
      </c>
      <c r="B221" s="2" t="s">
        <v>100</v>
      </c>
      <c r="C221" s="2">
        <v>700</v>
      </c>
      <c r="D221" s="2">
        <v>3</v>
      </c>
      <c r="E221" s="2" t="s">
        <v>3</v>
      </c>
      <c r="F221" s="1">
        <v>1386.5</v>
      </c>
      <c r="G221" s="1">
        <v>1400</v>
      </c>
      <c r="H221" s="1">
        <v>1411</v>
      </c>
      <c r="I221" s="13">
        <f t="shared" ref="I221" si="404">(IF(E221="SELL",F221-G221,IF(E221="BUY",G221-F221)))*C221*D221</f>
        <v>28350</v>
      </c>
      <c r="J221" s="13">
        <f>(IF(E221="SELL",IF(H221="",0,G221-H221),IF(E221="BUY",IF(H221="",0,H221-G221))))*C221*D221</f>
        <v>23100</v>
      </c>
      <c r="K221" s="13">
        <f t="shared" ref="K221" si="405">SUM(I221,J221)</f>
        <v>51450</v>
      </c>
    </row>
    <row r="222" spans="1:11" ht="15.75">
      <c r="A222" s="3">
        <v>43452</v>
      </c>
      <c r="B222" s="2" t="s">
        <v>103</v>
      </c>
      <c r="C222" s="2">
        <v>500</v>
      </c>
      <c r="D222" s="2">
        <v>3</v>
      </c>
      <c r="E222" s="2" t="s">
        <v>3</v>
      </c>
      <c r="F222" s="1">
        <v>2226.1999999999998</v>
      </c>
      <c r="G222" s="1">
        <v>2226.1999999999998</v>
      </c>
      <c r="H222" s="1">
        <v>0</v>
      </c>
      <c r="I222" s="13">
        <f t="shared" ref="I222" si="406">(IF(E222="SELL",F222-G222,IF(E222="BUY",G222-F222)))*C222*D222</f>
        <v>0</v>
      </c>
      <c r="J222" s="13">
        <v>0</v>
      </c>
      <c r="K222" s="13">
        <v>0</v>
      </c>
    </row>
    <row r="223" spans="1:11" ht="15.75">
      <c r="A223" s="3">
        <v>43451</v>
      </c>
      <c r="B223" s="2" t="s">
        <v>14</v>
      </c>
      <c r="C223" s="2">
        <v>500</v>
      </c>
      <c r="D223" s="2">
        <v>3</v>
      </c>
      <c r="E223" s="2" t="s">
        <v>3</v>
      </c>
      <c r="F223" s="1">
        <v>820</v>
      </c>
      <c r="G223" s="1">
        <v>830</v>
      </c>
      <c r="H223" s="1">
        <v>838.3</v>
      </c>
      <c r="I223" s="13">
        <f t="shared" ref="I223" si="407">(IF(E223="SELL",F223-G223,IF(E223="BUY",G223-F223)))*C223*D223</f>
        <v>15000</v>
      </c>
      <c r="J223" s="13">
        <f>(IF(E223="SELL",IF(H223="",0,G223-H223),IF(E223="BUY",IF(H223="",0,H223-G223))))*C223*D223</f>
        <v>12449.999999999931</v>
      </c>
      <c r="K223" s="13">
        <f t="shared" ref="K223" si="408">SUM(I223,J223)</f>
        <v>27449.999999999931</v>
      </c>
    </row>
    <row r="224" spans="1:11" ht="15.75">
      <c r="A224" s="3">
        <v>43448</v>
      </c>
      <c r="B224" s="2" t="s">
        <v>41</v>
      </c>
      <c r="C224" s="2">
        <v>1100</v>
      </c>
      <c r="D224" s="2">
        <v>3</v>
      </c>
      <c r="E224" s="2" t="s">
        <v>3</v>
      </c>
      <c r="F224" s="1">
        <v>668.8</v>
      </c>
      <c r="G224" s="1">
        <v>675.3</v>
      </c>
      <c r="H224" s="1">
        <v>682</v>
      </c>
      <c r="I224" s="13">
        <f t="shared" ref="I224" si="409">(IF(E224="SELL",F224-G224,IF(E224="BUY",G224-F224)))*C224*D224</f>
        <v>21450</v>
      </c>
      <c r="J224" s="13">
        <v>0</v>
      </c>
      <c r="K224" s="13">
        <f t="shared" ref="K224" si="410">SUM(I224,J224)</f>
        <v>21450</v>
      </c>
    </row>
    <row r="225" spans="1:11" ht="15.75">
      <c r="A225" s="3">
        <v>43448</v>
      </c>
      <c r="B225" s="2" t="s">
        <v>29</v>
      </c>
      <c r="C225" s="2">
        <v>1500</v>
      </c>
      <c r="D225" s="2">
        <v>3</v>
      </c>
      <c r="E225" s="2" t="s">
        <v>3</v>
      </c>
      <c r="F225" s="1">
        <v>84.1</v>
      </c>
      <c r="G225" s="1">
        <v>86.2</v>
      </c>
      <c r="H225" s="1">
        <v>90</v>
      </c>
      <c r="I225" s="13">
        <f t="shared" ref="I225" si="411">(IF(E225="SELL",F225-G225,IF(E225="BUY",G225-F225)))*C225*D225</f>
        <v>9450.0000000000382</v>
      </c>
      <c r="J225" s="13">
        <v>0</v>
      </c>
      <c r="K225" s="13">
        <f t="shared" ref="K225" si="412">SUM(I225,J225)</f>
        <v>9450.0000000000382</v>
      </c>
    </row>
    <row r="226" spans="1:11" ht="15.75">
      <c r="A226" s="3">
        <v>43447</v>
      </c>
      <c r="B226" s="2" t="s">
        <v>110</v>
      </c>
      <c r="C226" s="2">
        <v>250</v>
      </c>
      <c r="D226" s="2">
        <v>3</v>
      </c>
      <c r="E226" s="2" t="s">
        <v>3</v>
      </c>
      <c r="F226" s="1">
        <v>2530.1999999999998</v>
      </c>
      <c r="G226" s="1">
        <v>2500.1</v>
      </c>
      <c r="H226" s="1">
        <v>0</v>
      </c>
      <c r="I226" s="13">
        <f t="shared" ref="I226" si="413">(IF(E226="SELL",F226-G226,IF(E226="BUY",G226-F226)))*C226*D226</f>
        <v>-22574.999999999931</v>
      </c>
      <c r="J226" s="13">
        <v>0</v>
      </c>
      <c r="K226" s="13">
        <f t="shared" ref="K226" si="414">SUM(I226,J226)</f>
        <v>-22574.999999999931</v>
      </c>
    </row>
    <row r="227" spans="1:11" ht="15.75">
      <c r="A227" s="3">
        <v>43446</v>
      </c>
      <c r="B227" s="2" t="s">
        <v>67</v>
      </c>
      <c r="C227" s="2">
        <v>1500</v>
      </c>
      <c r="D227" s="2">
        <v>3</v>
      </c>
      <c r="E227" s="2" t="s">
        <v>3</v>
      </c>
      <c r="F227" s="1">
        <v>533.5</v>
      </c>
      <c r="G227" s="1">
        <v>538</v>
      </c>
      <c r="H227" s="1">
        <v>545</v>
      </c>
      <c r="I227" s="13">
        <f t="shared" ref="I227" si="415">(IF(E227="SELL",F227-G227,IF(E227="BUY",G227-F227)))*C227*D227</f>
        <v>20250</v>
      </c>
      <c r="J227" s="13">
        <f>(IF(E227="SELL",IF(H227="",0,G227-H227),IF(E227="BUY",IF(H227="",0,H227-G227))))*C227*D227</f>
        <v>31500</v>
      </c>
      <c r="K227" s="13">
        <f t="shared" ref="K227" si="416">SUM(I227,J227)</f>
        <v>51750</v>
      </c>
    </row>
    <row r="228" spans="1:11" ht="15.75">
      <c r="A228" s="3">
        <v>43445</v>
      </c>
      <c r="B228" s="2" t="s">
        <v>98</v>
      </c>
      <c r="C228" s="2">
        <v>1500</v>
      </c>
      <c r="D228" s="2">
        <v>3</v>
      </c>
      <c r="E228" s="2" t="s">
        <v>3</v>
      </c>
      <c r="F228" s="1">
        <v>203.5</v>
      </c>
      <c r="G228" s="1">
        <v>208</v>
      </c>
      <c r="H228" s="1">
        <v>215.3</v>
      </c>
      <c r="I228" s="13">
        <f t="shared" ref="I228" si="417">(IF(E228="SELL",F228-G228,IF(E228="BUY",G228-F228)))*C228*D228</f>
        <v>20250</v>
      </c>
      <c r="J228" s="13">
        <v>0</v>
      </c>
      <c r="K228" s="13">
        <f t="shared" ref="K228" si="418">SUM(I228,J228)</f>
        <v>20250</v>
      </c>
    </row>
    <row r="229" spans="1:11" ht="15.75">
      <c r="A229" s="3">
        <v>43444</v>
      </c>
      <c r="B229" s="2" t="s">
        <v>95</v>
      </c>
      <c r="C229" s="2">
        <v>1000</v>
      </c>
      <c r="D229" s="2">
        <v>3</v>
      </c>
      <c r="E229" s="2" t="s">
        <v>3</v>
      </c>
      <c r="F229" s="1">
        <v>426</v>
      </c>
      <c r="G229" s="1">
        <v>431</v>
      </c>
      <c r="H229" s="1">
        <v>440.2</v>
      </c>
      <c r="I229" s="13">
        <f t="shared" ref="I229" si="419">(IF(E229="SELL",F229-G229,IF(E229="BUY",G229-F229)))*C229*D229</f>
        <v>15000</v>
      </c>
      <c r="J229" s="13">
        <v>0</v>
      </c>
      <c r="K229" s="13">
        <f t="shared" ref="K229" si="420">SUM(I229,J229)</f>
        <v>15000</v>
      </c>
    </row>
    <row r="230" spans="1:11" ht="15.75">
      <c r="A230" s="3">
        <v>43440</v>
      </c>
      <c r="B230" s="2" t="s">
        <v>38</v>
      </c>
      <c r="C230" s="2">
        <v>1500</v>
      </c>
      <c r="D230" s="2">
        <v>3</v>
      </c>
      <c r="E230" s="2" t="s">
        <v>0</v>
      </c>
      <c r="F230" s="1">
        <v>410</v>
      </c>
      <c r="G230" s="1">
        <v>405.3</v>
      </c>
      <c r="H230" s="1">
        <v>399.2</v>
      </c>
      <c r="I230" s="13">
        <f t="shared" ref="I230" si="421">(IF(E230="SELL",F230-G230,IF(E230="BUY",G230-F230)))*C230*D230</f>
        <v>21149.999999999949</v>
      </c>
      <c r="J230" s="13">
        <f>(IF(E230="SELL",IF(H230="",0,G230-H230),IF(E230="BUY",IF(H230="",0,H230-G230))))*C230*D230</f>
        <v>27450.000000000102</v>
      </c>
      <c r="K230" s="13">
        <f t="shared" ref="K230" si="422">SUM(I230,J230)</f>
        <v>48600.000000000051</v>
      </c>
    </row>
    <row r="231" spans="1:11" ht="15.75">
      <c r="A231" s="3">
        <v>43440</v>
      </c>
      <c r="B231" s="2" t="s">
        <v>115</v>
      </c>
      <c r="C231" s="2">
        <v>3000</v>
      </c>
      <c r="D231" s="2">
        <v>3</v>
      </c>
      <c r="E231" s="2" t="s">
        <v>3</v>
      </c>
      <c r="F231" s="1">
        <v>264</v>
      </c>
      <c r="G231" s="1">
        <v>262</v>
      </c>
      <c r="H231" s="1">
        <v>0</v>
      </c>
      <c r="I231" s="13">
        <f t="shared" ref="I231" si="423">(IF(E231="SELL",F231-G231,IF(E231="BUY",G231-F231)))*C231*D231</f>
        <v>-18000</v>
      </c>
      <c r="J231" s="13">
        <v>0</v>
      </c>
      <c r="K231" s="13">
        <f t="shared" ref="K231" si="424">SUM(I231,J231)</f>
        <v>-18000</v>
      </c>
    </row>
    <row r="232" spans="1:11" ht="15.75">
      <c r="A232" s="3">
        <v>43440</v>
      </c>
      <c r="B232" s="2" t="s">
        <v>104</v>
      </c>
      <c r="C232" s="2">
        <v>6000</v>
      </c>
      <c r="D232" s="2">
        <v>3</v>
      </c>
      <c r="E232" s="2" t="s">
        <v>3</v>
      </c>
      <c r="F232" s="1">
        <v>92</v>
      </c>
      <c r="G232" s="1">
        <v>90.6</v>
      </c>
      <c r="H232" s="1">
        <v>0</v>
      </c>
      <c r="I232" s="13">
        <f t="shared" ref="I232" si="425">(IF(E232="SELL",F232-G232,IF(E232="BUY",G232-F232)))*C232*D232</f>
        <v>-25200.000000000102</v>
      </c>
      <c r="J232" s="13">
        <v>0</v>
      </c>
      <c r="K232" s="13">
        <f t="shared" ref="K232" si="426">SUM(I232,J232)</f>
        <v>-25200.000000000102</v>
      </c>
    </row>
    <row r="233" spans="1:11" ht="15.75">
      <c r="A233" s="3">
        <v>43440</v>
      </c>
      <c r="B233" s="2" t="s">
        <v>45</v>
      </c>
      <c r="C233" s="2">
        <v>1300</v>
      </c>
      <c r="D233" s="2">
        <v>3</v>
      </c>
      <c r="E233" s="2" t="s">
        <v>3</v>
      </c>
      <c r="F233" s="1">
        <v>310.55</v>
      </c>
      <c r="G233" s="1">
        <v>315</v>
      </c>
      <c r="H233" s="1">
        <v>318.2</v>
      </c>
      <c r="I233" s="13">
        <f t="shared" ref="I233" si="427">(IF(E233="SELL",F233-G233,IF(E233="BUY",G233-F233)))*C233*D233</f>
        <v>17354.999999999956</v>
      </c>
      <c r="J233" s="13">
        <v>0</v>
      </c>
      <c r="K233" s="13">
        <f t="shared" ref="K233" si="428">SUM(I233,J233)</f>
        <v>17354.999999999956</v>
      </c>
    </row>
    <row r="234" spans="1:11" ht="15.75">
      <c r="A234" s="3">
        <v>43439</v>
      </c>
      <c r="B234" s="2" t="s">
        <v>77</v>
      </c>
      <c r="C234" s="2">
        <v>4000</v>
      </c>
      <c r="D234" s="2">
        <v>3</v>
      </c>
      <c r="E234" s="2" t="s">
        <v>3</v>
      </c>
      <c r="F234" s="1">
        <v>165</v>
      </c>
      <c r="G234" s="1">
        <v>165</v>
      </c>
      <c r="H234" s="1">
        <v>0</v>
      </c>
      <c r="I234" s="13">
        <f t="shared" ref="I234" si="429">(IF(E234="SELL",F234-G234,IF(E234="BUY",G234-F234)))*C234*D234</f>
        <v>0</v>
      </c>
      <c r="J234" s="13">
        <v>0</v>
      </c>
      <c r="K234" s="13">
        <f t="shared" ref="K234" si="430">SUM(I234,J234)</f>
        <v>0</v>
      </c>
    </row>
    <row r="235" spans="1:11" ht="15.75">
      <c r="A235" s="3">
        <v>43438</v>
      </c>
      <c r="B235" s="2" t="s">
        <v>43</v>
      </c>
      <c r="C235" s="2">
        <v>750</v>
      </c>
      <c r="D235" s="2">
        <v>3</v>
      </c>
      <c r="E235" s="2" t="s">
        <v>3</v>
      </c>
      <c r="F235" s="1">
        <v>1128.3</v>
      </c>
      <c r="G235" s="1">
        <v>1128.3</v>
      </c>
      <c r="H235" s="1">
        <v>0</v>
      </c>
      <c r="I235" s="13">
        <f t="shared" ref="I235" si="431">(IF(E235="SELL",F235-G235,IF(E235="BUY",G235-F235)))*C235*D235</f>
        <v>0</v>
      </c>
      <c r="J235" s="13">
        <v>0</v>
      </c>
      <c r="K235" s="13">
        <f t="shared" ref="K235" si="432">SUM(I235,J235)</f>
        <v>0</v>
      </c>
    </row>
    <row r="236" spans="1:11" ht="15.75">
      <c r="A236" s="3">
        <v>43437</v>
      </c>
      <c r="B236" s="2" t="s">
        <v>112</v>
      </c>
      <c r="C236" s="2">
        <v>6000</v>
      </c>
      <c r="D236" s="2">
        <v>3</v>
      </c>
      <c r="E236" s="2" t="s">
        <v>3</v>
      </c>
      <c r="F236" s="1">
        <v>103.5</v>
      </c>
      <c r="G236" s="1">
        <v>105</v>
      </c>
      <c r="H236" s="1">
        <v>106.2</v>
      </c>
      <c r="I236" s="13">
        <f t="shared" ref="I236" si="433">(IF(E236="SELL",F236-G236,IF(E236="BUY",G236-F236)))*C236*D236</f>
        <v>27000</v>
      </c>
      <c r="J236" s="13">
        <f>(IF(E236="SELL",IF(H236="",0,G236-H236),IF(E236="BUY",IF(H236="",0,H236-G236))))*C236*D236</f>
        <v>21600.000000000051</v>
      </c>
      <c r="K236" s="13">
        <f t="shared" ref="K236" si="434">SUM(I236,J236)</f>
        <v>48600.000000000051</v>
      </c>
    </row>
    <row r="237" spans="1:11" ht="15.75">
      <c r="A237" s="3">
        <v>43434</v>
      </c>
      <c r="B237" s="2" t="s">
        <v>77</v>
      </c>
      <c r="C237" s="2">
        <v>4000</v>
      </c>
      <c r="D237" s="2">
        <v>3</v>
      </c>
      <c r="E237" s="2" t="s">
        <v>3</v>
      </c>
      <c r="F237" s="1">
        <v>173.5</v>
      </c>
      <c r="G237" s="1">
        <v>175</v>
      </c>
      <c r="H237" s="1">
        <v>176.5</v>
      </c>
      <c r="I237" s="13">
        <f t="shared" ref="I237" si="435">(IF(E237="SELL",F237-G237,IF(E237="BUY",G237-F237)))*C237*D237</f>
        <v>18000</v>
      </c>
      <c r="J237" s="13">
        <v>0</v>
      </c>
      <c r="K237" s="13">
        <f t="shared" ref="K237" si="436">SUM(I237,J237)</f>
        <v>18000</v>
      </c>
    </row>
    <row r="238" spans="1:11" ht="15.75">
      <c r="A238" s="3">
        <v>43431</v>
      </c>
      <c r="B238" s="2" t="s">
        <v>43</v>
      </c>
      <c r="C238" s="2">
        <v>750</v>
      </c>
      <c r="D238" s="2">
        <v>3</v>
      </c>
      <c r="E238" s="2" t="s">
        <v>3</v>
      </c>
      <c r="F238" s="1">
        <v>1091</v>
      </c>
      <c r="G238" s="1">
        <v>1100</v>
      </c>
      <c r="H238" s="1">
        <v>1115</v>
      </c>
      <c r="I238" s="13">
        <f t="shared" ref="I238" si="437">(IF(E238="SELL",F238-G238,IF(E238="BUY",G238-F238)))*C238*D238</f>
        <v>20250</v>
      </c>
      <c r="J238" s="13">
        <v>0</v>
      </c>
      <c r="K238" s="13">
        <f t="shared" ref="K238" si="438">SUM(I238,J238)</f>
        <v>20250</v>
      </c>
    </row>
    <row r="239" spans="1:11" ht="15.75">
      <c r="A239" s="3">
        <v>43430</v>
      </c>
      <c r="B239" s="2" t="s">
        <v>24</v>
      </c>
      <c r="C239" s="2">
        <v>8000</v>
      </c>
      <c r="D239" s="2">
        <v>3</v>
      </c>
      <c r="E239" s="2" t="s">
        <v>0</v>
      </c>
      <c r="F239" s="1">
        <v>84.65</v>
      </c>
      <c r="G239" s="1">
        <v>83.5</v>
      </c>
      <c r="H239" s="1">
        <v>82</v>
      </c>
      <c r="I239" s="13">
        <f t="shared" ref="I239" si="439">(IF(E239="SELL",F239-G239,IF(E239="BUY",G239-F239)))*C239*D239</f>
        <v>27600.000000000138</v>
      </c>
      <c r="J239" s="13">
        <v>0</v>
      </c>
      <c r="K239" s="13">
        <f t="shared" ref="K239" si="440">SUM(I239,J239)</f>
        <v>27600.000000000138</v>
      </c>
    </row>
    <row r="240" spans="1:11" ht="15.75">
      <c r="A240" s="3">
        <v>43430</v>
      </c>
      <c r="B240" s="2" t="s">
        <v>104</v>
      </c>
      <c r="C240" s="2">
        <v>6000</v>
      </c>
      <c r="D240" s="2">
        <v>3</v>
      </c>
      <c r="E240" s="2" t="s">
        <v>3</v>
      </c>
      <c r="F240" s="1">
        <v>101.8</v>
      </c>
      <c r="G240" s="1">
        <v>103</v>
      </c>
      <c r="H240" s="1">
        <v>105</v>
      </c>
      <c r="I240" s="13">
        <f t="shared" ref="I240" si="441">(IF(E240="SELL",F240-G240,IF(E240="BUY",G240-F240)))*C240*D240</f>
        <v>21600.000000000051</v>
      </c>
      <c r="J240" s="13">
        <v>0</v>
      </c>
      <c r="K240" s="13">
        <f t="shared" ref="K240" si="442">SUM(I240,J240)</f>
        <v>21600.000000000051</v>
      </c>
    </row>
    <row r="241" spans="1:11" ht="15.75">
      <c r="A241" s="3">
        <v>43426</v>
      </c>
      <c r="B241" s="2" t="s">
        <v>43</v>
      </c>
      <c r="C241" s="2">
        <v>750</v>
      </c>
      <c r="D241" s="2">
        <v>3</v>
      </c>
      <c r="E241" s="2" t="s">
        <v>3</v>
      </c>
      <c r="F241" s="1">
        <v>1100</v>
      </c>
      <c r="G241" s="1">
        <v>1107.3</v>
      </c>
      <c r="H241" s="1">
        <v>1122.3</v>
      </c>
      <c r="I241" s="13">
        <f t="shared" ref="I241" si="443">(IF(E241="SELL",F241-G241,IF(E241="BUY",G241-F241)))*C241*D241</f>
        <v>16424.999999999898</v>
      </c>
      <c r="J241" s="13">
        <v>0</v>
      </c>
      <c r="K241" s="13">
        <f t="shared" ref="K241" si="444">SUM(I241,J241)</f>
        <v>16424.999999999898</v>
      </c>
    </row>
    <row r="242" spans="1:11" ht="15.75">
      <c r="A242" s="3">
        <v>43425</v>
      </c>
      <c r="B242" s="2" t="s">
        <v>114</v>
      </c>
      <c r="C242" s="2">
        <v>1000</v>
      </c>
      <c r="D242" s="2">
        <v>3</v>
      </c>
      <c r="E242" s="2" t="s">
        <v>3</v>
      </c>
      <c r="F242" s="1">
        <v>790</v>
      </c>
      <c r="G242" s="1">
        <v>796</v>
      </c>
      <c r="H242" s="1">
        <v>805.5</v>
      </c>
      <c r="I242" s="13">
        <f>(IF(E242="SELL",F242-G242,IF(E242="BUY",G242-F242)))*C242*D242</f>
        <v>18000</v>
      </c>
      <c r="J242" s="13">
        <f>(IF(E242="SELL",IF(H242="",0,G242-H242),IF(E242="BUY",IF(H242="",0,H242-G242))))*C242*D242</f>
        <v>28500</v>
      </c>
      <c r="K242" s="13">
        <f t="shared" ref="K242" si="445">SUM(I242,J242)</f>
        <v>46500</v>
      </c>
    </row>
    <row r="243" spans="1:11" ht="15.75">
      <c r="A243" s="3">
        <v>43424</v>
      </c>
      <c r="B243" s="2" t="s">
        <v>43</v>
      </c>
      <c r="C243" s="2">
        <v>750</v>
      </c>
      <c r="D243" s="2">
        <v>3</v>
      </c>
      <c r="E243" s="2" t="s">
        <v>3</v>
      </c>
      <c r="F243" s="1">
        <v>1132</v>
      </c>
      <c r="G243" s="1">
        <v>1137.3</v>
      </c>
      <c r="H243" s="1">
        <v>1153</v>
      </c>
      <c r="I243" s="13">
        <f t="shared" ref="I243" si="446">(IF(E243="SELL",F243-G243,IF(E243="BUY",G243-F243)))*C243*D243</f>
        <v>11924.999999999898</v>
      </c>
      <c r="J243" s="13">
        <f t="shared" ref="J243" si="447">(IF(E243="SELL",IF(H243="",0,G243-H243),IF(E243="BUY",IF(H243="",0,H243-G243))))*C243*D243</f>
        <v>35325.000000000102</v>
      </c>
      <c r="K243" s="13">
        <f t="shared" ref="K243" si="448">SUM(I243,J243)</f>
        <v>47250</v>
      </c>
    </row>
    <row r="244" spans="1:11" ht="15.75">
      <c r="A244" s="3">
        <v>43424</v>
      </c>
      <c r="B244" s="2" t="s">
        <v>65</v>
      </c>
      <c r="C244" s="2">
        <v>900</v>
      </c>
      <c r="D244" s="2">
        <v>3</v>
      </c>
      <c r="E244" s="2" t="s">
        <v>3</v>
      </c>
      <c r="F244" s="1">
        <v>638</v>
      </c>
      <c r="G244" s="1">
        <v>638</v>
      </c>
      <c r="H244" s="1">
        <v>0</v>
      </c>
      <c r="I244" s="13">
        <f t="shared" ref="I244" si="449">(IF(E244="SELL",F244-G244,IF(E244="BUY",G244-F244)))*C244*D244</f>
        <v>0</v>
      </c>
      <c r="J244" s="13">
        <v>0</v>
      </c>
      <c r="K244" s="13">
        <f t="shared" ref="K244" si="450">SUM(I244,J244)</f>
        <v>0</v>
      </c>
    </row>
    <row r="245" spans="1:11" ht="15.75">
      <c r="A245" s="3">
        <v>43423</v>
      </c>
      <c r="B245" s="2" t="s">
        <v>113</v>
      </c>
      <c r="C245" s="2">
        <v>12000</v>
      </c>
      <c r="D245" s="2">
        <v>3</v>
      </c>
      <c r="E245" s="2" t="s">
        <v>3</v>
      </c>
      <c r="F245" s="1">
        <v>38.5</v>
      </c>
      <c r="G245" s="1">
        <v>39.299999999999997</v>
      </c>
      <c r="H245" s="1">
        <v>40</v>
      </c>
      <c r="I245" s="13">
        <f t="shared" ref="I245" si="451">(IF(E245="SELL",F245-G245,IF(E245="BUY",G245-F245)))*C245*D245</f>
        <v>28799.999999999898</v>
      </c>
      <c r="J245" s="13">
        <f>(IF(E245="SELL",IF(H245="",0,G245-H245),IF(E245="BUY",IF(H245="",0,H245-G245))))*C245*D245</f>
        <v>25200.000000000102</v>
      </c>
      <c r="K245" s="13">
        <f t="shared" ref="K245" si="452">SUM(I245,J245)</f>
        <v>54000</v>
      </c>
    </row>
    <row r="246" spans="1:11" ht="15.75">
      <c r="A246" s="3">
        <v>43419</v>
      </c>
      <c r="B246" s="2" t="s">
        <v>98</v>
      </c>
      <c r="C246" s="2">
        <v>1500</v>
      </c>
      <c r="D246" s="2">
        <v>3</v>
      </c>
      <c r="E246" s="2" t="s">
        <v>0</v>
      </c>
      <c r="F246" s="1">
        <v>235.15</v>
      </c>
      <c r="G246" s="1">
        <v>230</v>
      </c>
      <c r="H246" s="1">
        <v>226.2</v>
      </c>
      <c r="I246" s="13">
        <f t="shared" ref="I246" si="453">(IF(E246="SELL",F246-G246,IF(E246="BUY",G246-F246)))*C246*D246</f>
        <v>23175.000000000025</v>
      </c>
      <c r="J246" s="13">
        <v>0</v>
      </c>
      <c r="K246" s="13">
        <f t="shared" ref="K246" si="454">SUM(I246,J246)</f>
        <v>23175.000000000025</v>
      </c>
    </row>
    <row r="247" spans="1:11" ht="15.75">
      <c r="A247" s="3">
        <v>43417</v>
      </c>
      <c r="B247" s="2" t="s">
        <v>98</v>
      </c>
      <c r="C247" s="2">
        <v>1500</v>
      </c>
      <c r="D247" s="2">
        <v>3</v>
      </c>
      <c r="E247" s="2" t="s">
        <v>0</v>
      </c>
      <c r="F247" s="1">
        <v>232.3</v>
      </c>
      <c r="G247" s="1">
        <v>228.4</v>
      </c>
      <c r="H247" s="1">
        <v>223</v>
      </c>
      <c r="I247" s="13">
        <f t="shared" ref="I247" si="455">(IF(E247="SELL",F247-G247,IF(E247="BUY",G247-F247)))*C247*D247</f>
        <v>17550.000000000025</v>
      </c>
      <c r="J247" s="13">
        <v>0</v>
      </c>
      <c r="K247" s="13">
        <f t="shared" ref="K247" si="456">SUM(I247,J247)</f>
        <v>17550.000000000025</v>
      </c>
    </row>
    <row r="248" spans="1:11" ht="15.75">
      <c r="A248" s="3">
        <v>43413</v>
      </c>
      <c r="B248" s="2" t="s">
        <v>99</v>
      </c>
      <c r="C248" s="2">
        <v>4000</v>
      </c>
      <c r="D248" s="2">
        <v>3</v>
      </c>
      <c r="E248" s="2" t="s">
        <v>3</v>
      </c>
      <c r="F248" s="1">
        <v>56.5</v>
      </c>
      <c r="G248" s="1">
        <v>58.3</v>
      </c>
      <c r="H248" s="1">
        <v>60.2</v>
      </c>
      <c r="I248" s="13">
        <f t="shared" ref="I248" si="457">(IF(E248="SELL",F248-G248,IF(E248="BUY",G248-F248)))*C248*D248</f>
        <v>21599.999999999967</v>
      </c>
      <c r="J248" s="13">
        <v>0</v>
      </c>
      <c r="K248" s="13">
        <f t="shared" ref="K248" si="458">SUM(I248,J248)</f>
        <v>21599.999999999967</v>
      </c>
    </row>
    <row r="249" spans="1:11" ht="15.75">
      <c r="A249" s="3">
        <v>43413</v>
      </c>
      <c r="B249" s="2" t="s">
        <v>78</v>
      </c>
      <c r="C249" s="2">
        <v>800</v>
      </c>
      <c r="D249" s="2">
        <v>3</v>
      </c>
      <c r="E249" s="2" t="s">
        <v>3</v>
      </c>
      <c r="F249" s="1">
        <v>463.5</v>
      </c>
      <c r="G249" s="1">
        <v>468.2</v>
      </c>
      <c r="H249" s="1">
        <v>478</v>
      </c>
      <c r="I249" s="13">
        <f t="shared" ref="I249" si="459">(IF(E249="SELL",F249-G249,IF(E249="BUY",G249-F249)))*C249*D249</f>
        <v>11279.999999999973</v>
      </c>
      <c r="J249" s="13">
        <f>(IF(E249="SELL",IF(H249="",0,G249-H249),IF(E249="BUY",IF(H249="",0,H249-G249))))*C249*D249</f>
        <v>23520.000000000029</v>
      </c>
      <c r="K249" s="13">
        <f t="shared" ref="K249" si="460">SUM(I249,J249)</f>
        <v>34800</v>
      </c>
    </row>
    <row r="250" spans="1:11" ht="15.75">
      <c r="A250" s="3">
        <v>43409</v>
      </c>
      <c r="B250" s="2" t="s">
        <v>98</v>
      </c>
      <c r="C250" s="2">
        <v>1500</v>
      </c>
      <c r="D250" s="2">
        <v>3</v>
      </c>
      <c r="E250" s="2" t="s">
        <v>0</v>
      </c>
      <c r="F250" s="1">
        <v>205.05</v>
      </c>
      <c r="G250" s="1">
        <v>211.1</v>
      </c>
      <c r="H250" s="1">
        <v>0</v>
      </c>
      <c r="I250" s="13">
        <f t="shared" ref="I250" si="461">(IF(E250="SELL",F250-G250,IF(E250="BUY",G250-F250)))*C250*D250</f>
        <v>-27224.999999999924</v>
      </c>
      <c r="J250" s="13">
        <v>0</v>
      </c>
      <c r="K250" s="13">
        <f t="shared" ref="K250" si="462">SUM(I250,J250)</f>
        <v>-27224.999999999924</v>
      </c>
    </row>
    <row r="251" spans="1:11" ht="15.75">
      <c r="A251" s="3">
        <v>43406</v>
      </c>
      <c r="B251" s="2" t="s">
        <v>64</v>
      </c>
      <c r="C251" s="2">
        <v>12000</v>
      </c>
      <c r="D251" s="2">
        <v>3</v>
      </c>
      <c r="E251" s="2" t="s">
        <v>3</v>
      </c>
      <c r="F251" s="1">
        <v>71</v>
      </c>
      <c r="G251" s="1">
        <v>70</v>
      </c>
      <c r="H251" s="1">
        <v>0</v>
      </c>
      <c r="I251" s="13">
        <f t="shared" ref="I251" si="463">(IF(E251="SELL",F251-G251,IF(E251="BUY",G251-F251)))*C251*D251</f>
        <v>-36000</v>
      </c>
      <c r="J251" s="13">
        <v>0</v>
      </c>
      <c r="K251" s="13">
        <f t="shared" ref="K251" si="464">SUM(I251,J251)</f>
        <v>-36000</v>
      </c>
    </row>
    <row r="252" spans="1:11" ht="15.75">
      <c r="A252" s="3">
        <v>43406</v>
      </c>
      <c r="B252" s="2" t="s">
        <v>38</v>
      </c>
      <c r="C252" s="2">
        <v>1500</v>
      </c>
      <c r="D252" s="2">
        <v>3</v>
      </c>
      <c r="E252" s="2" t="s">
        <v>3</v>
      </c>
      <c r="F252" s="1">
        <v>435</v>
      </c>
      <c r="G252" s="1">
        <v>440.4</v>
      </c>
      <c r="H252" s="1">
        <v>446</v>
      </c>
      <c r="I252" s="13">
        <f t="shared" ref="I252" si="465">(IF(E252="SELL",F252-G252,IF(E252="BUY",G252-F252)))*C252*D252</f>
        <v>24299.999999999898</v>
      </c>
      <c r="J252" s="13">
        <v>0</v>
      </c>
      <c r="K252" s="13">
        <f t="shared" ref="K252" si="466">SUM(I252,J252)</f>
        <v>24299.999999999898</v>
      </c>
    </row>
    <row r="253" spans="1:11" ht="15.75">
      <c r="A253" s="3">
        <v>43405</v>
      </c>
      <c r="B253" s="2" t="s">
        <v>38</v>
      </c>
      <c r="C253" s="2">
        <v>1500</v>
      </c>
      <c r="D253" s="2">
        <v>3</v>
      </c>
      <c r="E253" s="2" t="s">
        <v>3</v>
      </c>
      <c r="F253" s="1">
        <v>422.3</v>
      </c>
      <c r="G253" s="1">
        <v>428.3</v>
      </c>
      <c r="H253" s="1">
        <v>433.2</v>
      </c>
      <c r="I253" s="13">
        <f t="shared" ref="I253" si="467">(IF(E253="SELL",F253-G253,IF(E253="BUY",G253-F253)))*C253*D253</f>
        <v>27000</v>
      </c>
      <c r="J253" s="13">
        <f>(IF(E253="SELL",IF(H253="",0,G253-H253),IF(E253="BUY",IF(H253="",0,H253-G253))))*C253*D253</f>
        <v>22049.999999999898</v>
      </c>
      <c r="K253" s="13">
        <f t="shared" ref="K253" si="468">SUM(I253,J253)</f>
        <v>49049.999999999898</v>
      </c>
    </row>
    <row r="254" spans="1:11" ht="15.75">
      <c r="A254" s="3">
        <v>43402</v>
      </c>
      <c r="B254" s="2" t="s">
        <v>67</v>
      </c>
      <c r="C254" s="2">
        <v>1500</v>
      </c>
      <c r="D254" s="2">
        <v>3</v>
      </c>
      <c r="E254" s="2" t="s">
        <v>3</v>
      </c>
      <c r="F254" s="1">
        <v>378</v>
      </c>
      <c r="G254" s="1">
        <v>378</v>
      </c>
      <c r="H254" s="1">
        <v>0</v>
      </c>
      <c r="I254" s="13">
        <f t="shared" ref="I254" si="469">(IF(E254="SELL",F254-G254,IF(E254="BUY",G254-F254)))*C254*D254</f>
        <v>0</v>
      </c>
      <c r="J254" s="13">
        <v>0</v>
      </c>
      <c r="K254" s="13">
        <f t="shared" ref="K254" si="470">SUM(I254,J254)</f>
        <v>0</v>
      </c>
    </row>
    <row r="255" spans="1:11" ht="15.75">
      <c r="A255" s="3">
        <v>43402</v>
      </c>
      <c r="B255" s="2" t="s">
        <v>112</v>
      </c>
      <c r="C255" s="2">
        <v>6000</v>
      </c>
      <c r="D255" s="2">
        <v>3</v>
      </c>
      <c r="E255" s="2" t="s">
        <v>3</v>
      </c>
      <c r="F255" s="1">
        <v>113.8</v>
      </c>
      <c r="G255" s="1">
        <v>115</v>
      </c>
      <c r="H255" s="1">
        <v>116.35</v>
      </c>
      <c r="I255" s="13">
        <f t="shared" ref="I255" si="471">(IF(E255="SELL",F255-G255,IF(E255="BUY",G255-F255)))*C255*D255</f>
        <v>21600.000000000051</v>
      </c>
      <c r="J255" s="13">
        <v>0</v>
      </c>
      <c r="K255" s="13">
        <f t="shared" ref="K255" si="472">SUM(I255,J255)</f>
        <v>21600.000000000051</v>
      </c>
    </row>
    <row r="256" spans="1:11" ht="15.75">
      <c r="A256" s="3">
        <v>43402</v>
      </c>
      <c r="B256" s="2" t="s">
        <v>5</v>
      </c>
      <c r="C256" s="2">
        <v>1200</v>
      </c>
      <c r="D256" s="2">
        <v>3</v>
      </c>
      <c r="E256" s="2" t="s">
        <v>3</v>
      </c>
      <c r="F256" s="1">
        <v>786.2</v>
      </c>
      <c r="G256" s="1">
        <v>788.45</v>
      </c>
      <c r="H256" s="1">
        <v>792.3</v>
      </c>
      <c r="I256" s="13">
        <f t="shared" ref="I256" si="473">(IF(E256="SELL",F256-G256,IF(E256="BUY",G256-F256)))*C256*D256</f>
        <v>8100</v>
      </c>
      <c r="J256" s="13">
        <v>0</v>
      </c>
      <c r="K256" s="13">
        <f t="shared" ref="K256" si="474">SUM(I256,J256)</f>
        <v>8100</v>
      </c>
    </row>
    <row r="257" spans="1:11" ht="15.75">
      <c r="A257" s="3">
        <v>43399</v>
      </c>
      <c r="B257" s="2" t="s">
        <v>5</v>
      </c>
      <c r="C257" s="2">
        <v>1200</v>
      </c>
      <c r="D257" s="2">
        <v>3</v>
      </c>
      <c r="E257" s="2" t="s">
        <v>0</v>
      </c>
      <c r="F257" s="1">
        <v>765</v>
      </c>
      <c r="G257" s="1">
        <v>760.2</v>
      </c>
      <c r="H257" s="1">
        <v>755.65</v>
      </c>
      <c r="I257" s="13">
        <f t="shared" ref="I257:I262" si="475">(IF(E257="SELL",F257-G257,IF(E257="BUY",G257-F257)))*C257*D257</f>
        <v>17279.999999999836</v>
      </c>
      <c r="J257" s="13">
        <f>(IF(E257="SELL",IF(H257="",0,G257-H257),IF(E257="BUY",IF(H257="",0,H257-G257))))*C257*D257</f>
        <v>16380.000000000246</v>
      </c>
      <c r="K257" s="13">
        <f t="shared" ref="K257" si="476">SUM(I257,J257)</f>
        <v>33660.00000000008</v>
      </c>
    </row>
    <row r="258" spans="1:11" ht="15.75">
      <c r="A258" s="3">
        <v>43398</v>
      </c>
      <c r="B258" s="2" t="s">
        <v>111</v>
      </c>
      <c r="C258" s="2">
        <v>3500</v>
      </c>
      <c r="D258" s="2">
        <v>3</v>
      </c>
      <c r="E258" s="2" t="s">
        <v>0</v>
      </c>
      <c r="F258" s="1">
        <v>223.65</v>
      </c>
      <c r="G258" s="1">
        <v>220.2</v>
      </c>
      <c r="H258" s="1">
        <v>218.2</v>
      </c>
      <c r="I258" s="13">
        <f t="shared" si="475"/>
        <v>36225.000000000182</v>
      </c>
      <c r="J258" s="13">
        <v>0</v>
      </c>
      <c r="K258" s="13">
        <f t="shared" ref="K258" si="477">SUM(I258,J258)</f>
        <v>36225.000000000182</v>
      </c>
    </row>
    <row r="259" spans="1:11" ht="15.75">
      <c r="A259" s="3">
        <v>43396</v>
      </c>
      <c r="B259" s="2" t="s">
        <v>99</v>
      </c>
      <c r="C259" s="2">
        <v>4000</v>
      </c>
      <c r="D259" s="2">
        <v>3</v>
      </c>
      <c r="E259" s="2" t="s">
        <v>0</v>
      </c>
      <c r="F259" s="1">
        <v>36.5</v>
      </c>
      <c r="G259" s="1">
        <v>35.5</v>
      </c>
      <c r="H259" s="1">
        <v>33.5</v>
      </c>
      <c r="I259" s="13">
        <f t="shared" si="475"/>
        <v>12000</v>
      </c>
      <c r="J259" s="13">
        <v>0</v>
      </c>
      <c r="K259" s="13">
        <f t="shared" ref="K259" si="478">SUM(I259,J259)</f>
        <v>12000</v>
      </c>
    </row>
    <row r="260" spans="1:11" ht="15.75">
      <c r="A260" s="3">
        <v>43395</v>
      </c>
      <c r="B260" s="2" t="s">
        <v>38</v>
      </c>
      <c r="C260" s="2">
        <v>1500</v>
      </c>
      <c r="D260" s="2">
        <v>3</v>
      </c>
      <c r="E260" s="2" t="s">
        <v>3</v>
      </c>
      <c r="F260" s="1">
        <v>388.2</v>
      </c>
      <c r="G260" s="1">
        <v>392</v>
      </c>
      <c r="H260" s="1">
        <v>396.2</v>
      </c>
      <c r="I260" s="13">
        <f>(IF(E260="SELL",F260-G260,IF(E260="BUY",G260-F260)))*C260*D260</f>
        <v>17100.000000000051</v>
      </c>
      <c r="J260" s="13">
        <f>(IF(E260="SELL",IF(H260="",0,G260-H260),IF(E260="BUY",IF(H260="",0,H260-G260))))*C260*D260</f>
        <v>18899.999999999949</v>
      </c>
      <c r="K260" s="13">
        <f t="shared" ref="K260" si="479">SUM(I260,J260)</f>
        <v>36000</v>
      </c>
    </row>
    <row r="261" spans="1:11" ht="15.75">
      <c r="A261" s="3">
        <v>43395</v>
      </c>
      <c r="B261" s="2" t="s">
        <v>111</v>
      </c>
      <c r="C261" s="2">
        <v>3500</v>
      </c>
      <c r="D261" s="2">
        <v>3</v>
      </c>
      <c r="E261" s="2" t="s">
        <v>0</v>
      </c>
      <c r="F261" s="1">
        <v>222.8</v>
      </c>
      <c r="G261" s="1">
        <v>221.65</v>
      </c>
      <c r="H261" s="1">
        <v>218</v>
      </c>
      <c r="I261" s="13">
        <f t="shared" si="475"/>
        <v>12075.00000000006</v>
      </c>
      <c r="J261" s="13">
        <v>0</v>
      </c>
      <c r="K261" s="13">
        <f t="shared" ref="K261" si="480">SUM(I261,J261)</f>
        <v>12075.00000000006</v>
      </c>
    </row>
    <row r="262" spans="1:11" ht="15.75">
      <c r="A262" s="3">
        <v>43395</v>
      </c>
      <c r="B262" s="2" t="s">
        <v>95</v>
      </c>
      <c r="C262" s="2">
        <v>1000</v>
      </c>
      <c r="D262" s="2">
        <v>3</v>
      </c>
      <c r="E262" s="2" t="s">
        <v>0</v>
      </c>
      <c r="F262" s="1">
        <v>332.5</v>
      </c>
      <c r="G262" s="1">
        <v>328</v>
      </c>
      <c r="H262" s="1">
        <v>324</v>
      </c>
      <c r="I262" s="13">
        <f t="shared" si="475"/>
        <v>13500</v>
      </c>
      <c r="J262" s="13">
        <f>(IF(E262="SELL",IF(H262="",0,G262-H262),IF(E262="BUY",IF(H262="",0,H262-G262))))*C262*D262</f>
        <v>12000</v>
      </c>
      <c r="K262" s="13">
        <f t="shared" ref="K262" si="481">SUM(I262,J262)</f>
        <v>25500</v>
      </c>
    </row>
    <row r="263" spans="1:11" ht="15.75">
      <c r="A263" s="3">
        <v>43395</v>
      </c>
      <c r="B263" s="2" t="s">
        <v>77</v>
      </c>
      <c r="C263" s="2">
        <v>4000</v>
      </c>
      <c r="D263" s="2">
        <v>3</v>
      </c>
      <c r="E263" s="2" t="s">
        <v>3</v>
      </c>
      <c r="F263" s="1">
        <v>173.8</v>
      </c>
      <c r="G263" s="1">
        <v>175.8</v>
      </c>
      <c r="H263" s="1">
        <v>178</v>
      </c>
      <c r="I263" s="13">
        <f t="shared" ref="I263" si="482">(IF(E263="SELL",F263-G263,IF(E263="BUY",G263-F263)))*C263*D263</f>
        <v>24000</v>
      </c>
      <c r="J263" s="13">
        <v>0</v>
      </c>
      <c r="K263" s="13">
        <f t="shared" ref="K263" si="483">SUM(I263,J263)</f>
        <v>24000</v>
      </c>
    </row>
    <row r="264" spans="1:11" ht="15.75">
      <c r="A264" s="3">
        <v>43395</v>
      </c>
      <c r="B264" s="2" t="s">
        <v>77</v>
      </c>
      <c r="C264" s="2">
        <v>4000</v>
      </c>
      <c r="D264" s="2">
        <v>3</v>
      </c>
      <c r="E264" s="2" t="s">
        <v>3</v>
      </c>
      <c r="F264" s="1">
        <v>172.35</v>
      </c>
      <c r="G264" s="1">
        <v>170.8</v>
      </c>
      <c r="H264" s="1">
        <v>0</v>
      </c>
      <c r="I264" s="13">
        <f t="shared" ref="I264" si="484">(IF(E264="SELL",F264-G264,IF(E264="BUY",G264-F264)))*C264*D264</f>
        <v>-18599.999999999796</v>
      </c>
      <c r="J264" s="13">
        <v>0</v>
      </c>
      <c r="K264" s="13">
        <f t="shared" ref="K264" si="485">SUM(I264,J264)</f>
        <v>-18599.999999999796</v>
      </c>
    </row>
    <row r="265" spans="1:11" ht="15.75">
      <c r="A265" s="3">
        <v>43392</v>
      </c>
      <c r="B265" s="2" t="s">
        <v>43</v>
      </c>
      <c r="C265" s="2">
        <v>750</v>
      </c>
      <c r="D265" s="2">
        <v>3</v>
      </c>
      <c r="E265" s="2" t="s">
        <v>3</v>
      </c>
      <c r="F265" s="1">
        <v>1228.3</v>
      </c>
      <c r="G265" s="1">
        <v>1238</v>
      </c>
      <c r="H265" s="1">
        <v>1250.3</v>
      </c>
      <c r="I265" s="13">
        <f t="shared" ref="I265" si="486">(IF(E265="SELL",F265-G265,IF(E265="BUY",G265-F265)))*C265*D265</f>
        <v>21825.000000000102</v>
      </c>
      <c r="J265" s="13">
        <f t="shared" ref="J265" si="487">(IF(E265="SELL",IF(H265="",0,G265-H265),IF(E265="BUY",IF(H265="",0,H265-G265))))*C265*D265</f>
        <v>27674.999999999898</v>
      </c>
      <c r="K265" s="13">
        <f t="shared" ref="K265" si="488">SUM(I265,J265)</f>
        <v>49500</v>
      </c>
    </row>
    <row r="266" spans="1:11" ht="15.75">
      <c r="A266" s="3">
        <v>43390</v>
      </c>
      <c r="B266" s="2" t="s">
        <v>98</v>
      </c>
      <c r="C266" s="2">
        <v>1500</v>
      </c>
      <c r="D266" s="2">
        <v>3</v>
      </c>
      <c r="E266" s="2" t="s">
        <v>0</v>
      </c>
      <c r="F266" s="1">
        <v>244</v>
      </c>
      <c r="G266" s="1">
        <v>240</v>
      </c>
      <c r="H266" s="1">
        <v>235</v>
      </c>
      <c r="I266" s="13">
        <f t="shared" ref="I266" si="489">(IF(E266="SELL",F266-G266,IF(E266="BUY",G266-F266)))*C266*D266</f>
        <v>18000</v>
      </c>
      <c r="J266" s="13">
        <f t="shared" ref="J266" si="490">(IF(E266="SELL",IF(H266="",0,G266-H266),IF(E266="BUY",IF(H266="",0,H266-G266))))*C266*D266</f>
        <v>22500</v>
      </c>
      <c r="K266" s="13">
        <f t="shared" ref="K266" si="491">SUM(I266,J266)</f>
        <v>40500</v>
      </c>
    </row>
    <row r="267" spans="1:11" ht="15.75">
      <c r="A267" s="3">
        <v>43389</v>
      </c>
      <c r="B267" s="2" t="s">
        <v>77</v>
      </c>
      <c r="C267" s="2">
        <v>4000</v>
      </c>
      <c r="D267" s="2">
        <v>3</v>
      </c>
      <c r="E267" s="2" t="s">
        <v>3</v>
      </c>
      <c r="F267" s="1">
        <v>155</v>
      </c>
      <c r="G267" s="1">
        <v>156.5</v>
      </c>
      <c r="H267" s="1">
        <v>160.30000000000001</v>
      </c>
      <c r="I267" s="13">
        <f t="shared" ref="I267" si="492">(IF(E267="SELL",F267-G267,IF(E267="BUY",G267-F267)))*C267*D267</f>
        <v>18000</v>
      </c>
      <c r="J267" s="13">
        <f t="shared" ref="J267" si="493">(IF(E267="SELL",IF(H267="",0,G267-H267),IF(E267="BUY",IF(H267="",0,H267-G267))))*C267*D267</f>
        <v>45600.000000000138</v>
      </c>
      <c r="K267" s="13">
        <f t="shared" ref="K267" si="494">SUM(I267,J267)</f>
        <v>63600.000000000138</v>
      </c>
    </row>
    <row r="268" spans="1:11" ht="15.75">
      <c r="A268" s="3">
        <v>43388</v>
      </c>
      <c r="B268" s="2" t="s">
        <v>17</v>
      </c>
      <c r="C268" s="2">
        <v>500</v>
      </c>
      <c r="D268" s="2">
        <v>3</v>
      </c>
      <c r="E268" s="2" t="s">
        <v>0</v>
      </c>
      <c r="F268" s="1">
        <v>1023</v>
      </c>
      <c r="G268" s="1">
        <v>1010</v>
      </c>
      <c r="H268" s="1">
        <v>1000.55</v>
      </c>
      <c r="I268" s="13">
        <f t="shared" ref="I268" si="495">(IF(E268="SELL",F268-G268,IF(E268="BUY",G268-F268)))*C268*D268</f>
        <v>19500</v>
      </c>
      <c r="J268" s="13">
        <f t="shared" ref="J268" si="496">(IF(E268="SELL",IF(H268="",0,G268-H268),IF(E268="BUY",IF(H268="",0,H268-G268))))*C268*D268</f>
        <v>14175.000000000069</v>
      </c>
      <c r="K268" s="13">
        <f t="shared" ref="K268" si="497">SUM(I268,J268)</f>
        <v>33675.000000000073</v>
      </c>
    </row>
    <row r="269" spans="1:11" ht="15.75">
      <c r="A269" s="3">
        <v>43384</v>
      </c>
      <c r="B269" s="2" t="s">
        <v>110</v>
      </c>
      <c r="C269" s="2">
        <v>500</v>
      </c>
      <c r="D269" s="2">
        <v>3</v>
      </c>
      <c r="E269" s="2" t="s">
        <v>3</v>
      </c>
      <c r="F269" s="1">
        <v>2150</v>
      </c>
      <c r="G269" s="1">
        <v>2165</v>
      </c>
      <c r="H269" s="1">
        <v>2180</v>
      </c>
      <c r="I269" s="13">
        <f t="shared" ref="I269" si="498">(IF(E269="SELL",F269-G269,IF(E269="BUY",G269-F269)))*C269*D269</f>
        <v>22500</v>
      </c>
      <c r="J269" s="13">
        <f t="shared" ref="J269" si="499">(IF(E269="SELL",IF(H269="",0,G269-H269),IF(E269="BUY",IF(H269="",0,H269-G269))))*C269*D269</f>
        <v>22500</v>
      </c>
      <c r="K269" s="13">
        <f t="shared" ref="K269" si="500">SUM(I269,J269)</f>
        <v>45000</v>
      </c>
    </row>
    <row r="270" spans="1:11" ht="15.75">
      <c r="A270" s="3">
        <v>43383</v>
      </c>
      <c r="B270" s="2" t="s">
        <v>110</v>
      </c>
      <c r="C270" s="2">
        <v>500</v>
      </c>
      <c r="D270" s="2">
        <v>3</v>
      </c>
      <c r="E270" s="2" t="s">
        <v>3</v>
      </c>
      <c r="F270" s="1">
        <v>2220.1999999999998</v>
      </c>
      <c r="G270" s="1">
        <v>2235</v>
      </c>
      <c r="H270" s="1">
        <v>2250.5</v>
      </c>
      <c r="I270" s="13">
        <f t="shared" ref="I270" si="501">(IF(E270="SELL",F270-G270,IF(E270="BUY",G270-F270)))*C270*D270</f>
        <v>22200.000000000273</v>
      </c>
      <c r="J270" s="13">
        <f t="shared" ref="J270" si="502">(IF(E270="SELL",IF(H270="",0,G270-H270),IF(E270="BUY",IF(H270="",0,H270-G270))))*C270*D270</f>
        <v>23250</v>
      </c>
      <c r="K270" s="13">
        <f t="shared" ref="K270" si="503">SUM(I270,J270)</f>
        <v>45450.000000000276</v>
      </c>
    </row>
    <row r="271" spans="1:11" ht="15.75">
      <c r="A271" s="3">
        <v>43382</v>
      </c>
      <c r="B271" s="2" t="s">
        <v>99</v>
      </c>
      <c r="C271" s="2">
        <v>4000</v>
      </c>
      <c r="D271" s="2">
        <v>3</v>
      </c>
      <c r="E271" s="2" t="s">
        <v>3</v>
      </c>
      <c r="F271" s="1">
        <v>59.3</v>
      </c>
      <c r="G271" s="1">
        <v>60.45</v>
      </c>
      <c r="H271" s="1">
        <v>62.3</v>
      </c>
      <c r="I271" s="13">
        <f t="shared" ref="I271" si="504">(IF(E271="SELL",F271-G271,IF(E271="BUY",G271-F271)))*C271*D271</f>
        <v>13800.000000000069</v>
      </c>
      <c r="J271" s="13">
        <v>0</v>
      </c>
      <c r="K271" s="13">
        <f t="shared" ref="K271" si="505">SUM(I271,J271)</f>
        <v>13800.000000000069</v>
      </c>
    </row>
    <row r="272" spans="1:11" ht="15.75">
      <c r="A272" s="3">
        <v>43381</v>
      </c>
      <c r="B272" s="2" t="s">
        <v>79</v>
      </c>
      <c r="C272" s="2">
        <v>2500</v>
      </c>
      <c r="D272" s="2">
        <v>3</v>
      </c>
      <c r="E272" s="2" t="s">
        <v>0</v>
      </c>
      <c r="F272" s="1">
        <v>169.2</v>
      </c>
      <c r="G272" s="1">
        <v>168</v>
      </c>
      <c r="H272" s="1">
        <v>166.5</v>
      </c>
      <c r="I272" s="13">
        <f t="shared" ref="I272" si="506">(IF(E272="SELL",F272-G272,IF(E272="BUY",G272-F272)))*C272*D272</f>
        <v>8999.9999999999163</v>
      </c>
      <c r="J272" s="13">
        <v>0</v>
      </c>
      <c r="K272" s="13">
        <f t="shared" ref="K272" si="507">SUM(I272,J272)</f>
        <v>8999.9999999999163</v>
      </c>
    </row>
    <row r="273" spans="1:11" ht="15.75">
      <c r="A273" s="3">
        <v>43377</v>
      </c>
      <c r="B273" s="2" t="s">
        <v>109</v>
      </c>
      <c r="C273" s="2">
        <v>3000</v>
      </c>
      <c r="D273" s="2">
        <v>3</v>
      </c>
      <c r="E273" s="2" t="s">
        <v>3</v>
      </c>
      <c r="F273" s="1">
        <v>156.5</v>
      </c>
      <c r="G273" s="1">
        <v>158.19999999999999</v>
      </c>
      <c r="H273" s="1">
        <v>0</v>
      </c>
      <c r="I273" s="13">
        <f t="shared" ref="I273" si="508">(IF(E273="SELL",F273-G273,IF(E273="BUY",G273-F273)))*C273*D273</f>
        <v>15299.999999999896</v>
      </c>
      <c r="J273" s="13">
        <v>0</v>
      </c>
      <c r="K273" s="13">
        <f t="shared" ref="K273" si="509">SUM(I273,J273)</f>
        <v>15299.999999999896</v>
      </c>
    </row>
    <row r="274" spans="1:11" ht="15.75">
      <c r="A274" s="3">
        <v>43376</v>
      </c>
      <c r="B274" s="2" t="s">
        <v>108</v>
      </c>
      <c r="C274" s="2">
        <v>4500</v>
      </c>
      <c r="D274" s="2">
        <v>3</v>
      </c>
      <c r="E274" s="2" t="s">
        <v>3</v>
      </c>
      <c r="F274" s="1">
        <v>226.5</v>
      </c>
      <c r="G274" s="1">
        <v>226.5</v>
      </c>
      <c r="H274" s="1">
        <v>0</v>
      </c>
      <c r="I274" s="13">
        <f t="shared" ref="I274" si="510">(IF(E274="SELL",F274-G274,IF(E274="BUY",G274-F274)))*C274*D274</f>
        <v>0</v>
      </c>
      <c r="J274" s="13">
        <v>0</v>
      </c>
      <c r="K274" s="13">
        <f t="shared" ref="K274" si="511">SUM(I274,J274)</f>
        <v>0</v>
      </c>
    </row>
    <row r="275" spans="1:11" ht="15.75">
      <c r="A275" s="3">
        <v>43376</v>
      </c>
      <c r="B275" s="2" t="s">
        <v>99</v>
      </c>
      <c r="C275" s="2">
        <v>4000</v>
      </c>
      <c r="D275" s="2">
        <v>3</v>
      </c>
      <c r="E275" s="2" t="s">
        <v>3</v>
      </c>
      <c r="F275" s="1">
        <v>75</v>
      </c>
      <c r="G275" s="1">
        <v>76</v>
      </c>
      <c r="H275" s="1">
        <v>0</v>
      </c>
      <c r="I275" s="13">
        <f t="shared" ref="I275" si="512">(IF(E275="SELL",F275-G275,IF(E275="BUY",G275-F275)))*C275*D275</f>
        <v>12000</v>
      </c>
      <c r="J275" s="13">
        <v>0</v>
      </c>
      <c r="K275" s="13">
        <f t="shared" ref="K275" si="513">SUM(I275,J275)</f>
        <v>12000</v>
      </c>
    </row>
    <row r="276" spans="1:11" ht="15.75">
      <c r="A276" s="3">
        <v>43374</v>
      </c>
      <c r="B276" s="2" t="s">
        <v>5</v>
      </c>
      <c r="C276" s="2">
        <v>1200</v>
      </c>
      <c r="D276" s="2">
        <v>3</v>
      </c>
      <c r="E276" s="2" t="s">
        <v>3</v>
      </c>
      <c r="F276" s="1">
        <v>1090</v>
      </c>
      <c r="G276" s="1">
        <v>1095.3</v>
      </c>
      <c r="H276" s="1">
        <v>1108</v>
      </c>
      <c r="I276" s="13">
        <f t="shared" ref="I276" si="514">(IF(E276="SELL",F276-G276,IF(E276="BUY",G276-F276)))*C276*D276</f>
        <v>19079.999999999836</v>
      </c>
      <c r="J276" s="13">
        <v>0</v>
      </c>
      <c r="K276" s="13">
        <f t="shared" ref="K276" si="515">SUM(I276,J276)</f>
        <v>19079.999999999836</v>
      </c>
    </row>
    <row r="277" spans="1:11" ht="15.75">
      <c r="A277" s="3">
        <v>43370</v>
      </c>
      <c r="B277" s="2" t="s">
        <v>99</v>
      </c>
      <c r="C277" s="2">
        <v>4000</v>
      </c>
      <c r="D277" s="2">
        <v>3</v>
      </c>
      <c r="E277" s="2" t="s">
        <v>0</v>
      </c>
      <c r="F277" s="1">
        <v>211</v>
      </c>
      <c r="G277" s="1">
        <v>210</v>
      </c>
      <c r="H277" s="1">
        <v>208</v>
      </c>
      <c r="I277" s="13">
        <f t="shared" ref="I277" si="516">(IF(E277="SELL",F277-G277,IF(E277="BUY",G277-F277)))*C277*D277</f>
        <v>12000</v>
      </c>
      <c r="J277" s="13">
        <f t="shared" ref="J277:J284" si="517">(IF(E277="SELL",IF(H277="",0,G277-H277),IF(E277="BUY",IF(H277="",0,H277-G277))))*C277*D277</f>
        <v>24000</v>
      </c>
      <c r="K277" s="13">
        <f t="shared" ref="K277" si="518">SUM(I277,J277)</f>
        <v>36000</v>
      </c>
    </row>
    <row r="278" spans="1:11" ht="15.75">
      <c r="A278" s="3">
        <v>43370</v>
      </c>
      <c r="B278" s="2" t="s">
        <v>98</v>
      </c>
      <c r="C278" s="2">
        <v>1500</v>
      </c>
      <c r="D278" s="2">
        <v>3</v>
      </c>
      <c r="E278" s="2" t="s">
        <v>0</v>
      </c>
      <c r="F278" s="1">
        <v>300</v>
      </c>
      <c r="G278" s="1">
        <v>296</v>
      </c>
      <c r="H278" s="1">
        <v>290</v>
      </c>
      <c r="I278" s="13">
        <f t="shared" ref="I278" si="519">(IF(E278="SELL",F278-G278,IF(E278="BUY",G278-F278)))*C278*D278</f>
        <v>18000</v>
      </c>
      <c r="J278" s="13">
        <f t="shared" si="517"/>
        <v>27000</v>
      </c>
      <c r="K278" s="13">
        <f t="shared" ref="K278" si="520">SUM(I278,J278)</f>
        <v>45000</v>
      </c>
    </row>
    <row r="279" spans="1:11" ht="15.75">
      <c r="A279" s="3">
        <v>43369</v>
      </c>
      <c r="B279" s="2" t="s">
        <v>33</v>
      </c>
      <c r="C279" s="2">
        <v>1600</v>
      </c>
      <c r="D279" s="2">
        <v>3</v>
      </c>
      <c r="E279" s="2" t="s">
        <v>3</v>
      </c>
      <c r="F279" s="1">
        <v>255</v>
      </c>
      <c r="G279" s="1">
        <v>257</v>
      </c>
      <c r="H279" s="1">
        <v>259</v>
      </c>
      <c r="I279" s="13">
        <f t="shared" ref="I279" si="521">(IF(E279="SELL",F279-G279,IF(E279="BUY",G279-F279)))*C279*D279</f>
        <v>9600</v>
      </c>
      <c r="J279" s="13">
        <f t="shared" si="517"/>
        <v>9600</v>
      </c>
      <c r="K279" s="13">
        <f t="shared" ref="K279" si="522">SUM(I279,J279)</f>
        <v>19200</v>
      </c>
    </row>
    <row r="280" spans="1:11" ht="15.75">
      <c r="A280" s="3">
        <v>43369</v>
      </c>
      <c r="B280" s="2" t="s">
        <v>107</v>
      </c>
      <c r="C280" s="2">
        <v>500</v>
      </c>
      <c r="D280" s="2">
        <v>3</v>
      </c>
      <c r="E280" s="2" t="s">
        <v>3</v>
      </c>
      <c r="F280" s="1">
        <v>995</v>
      </c>
      <c r="G280" s="1">
        <v>1005</v>
      </c>
      <c r="H280" s="1">
        <v>1015</v>
      </c>
      <c r="I280" s="13">
        <f>(IF(E280="SELL",F280-G280,IF(E280="BUY",G280-F280)))*C280*D280</f>
        <v>15000</v>
      </c>
      <c r="J280" s="13">
        <f>(IF(E280="SELL",IF(H280="",0,G280-H280),IF(E280="BUY",IF(H280="",0,H280-G280))))*C280*D280</f>
        <v>15000</v>
      </c>
      <c r="K280" s="13">
        <f t="shared" ref="K280" si="523">SUM(I280,J280)</f>
        <v>30000</v>
      </c>
    </row>
    <row r="281" spans="1:11" ht="15.75">
      <c r="A281" s="3">
        <v>43368</v>
      </c>
      <c r="B281" s="2" t="s">
        <v>20</v>
      </c>
      <c r="C281" s="2">
        <v>1200</v>
      </c>
      <c r="D281" s="2">
        <v>3</v>
      </c>
      <c r="E281" s="2" t="s">
        <v>0</v>
      </c>
      <c r="F281" s="1">
        <v>210</v>
      </c>
      <c r="G281" s="1">
        <v>206</v>
      </c>
      <c r="H281" s="1">
        <v>200</v>
      </c>
      <c r="I281" s="13">
        <f t="shared" ref="I281" si="524">(IF(E281="SELL",F281-G281,IF(E281="BUY",G281-F281)))*C281*D281</f>
        <v>14400</v>
      </c>
      <c r="J281" s="13">
        <f t="shared" si="517"/>
        <v>21600</v>
      </c>
      <c r="K281" s="13">
        <f t="shared" ref="K281" si="525">SUM(I281,J281)</f>
        <v>36000</v>
      </c>
    </row>
    <row r="282" spans="1:11" ht="15.75">
      <c r="A282" s="3">
        <v>43367</v>
      </c>
      <c r="B282" s="2" t="s">
        <v>99</v>
      </c>
      <c r="C282" s="2">
        <v>4000</v>
      </c>
      <c r="D282" s="2">
        <v>3</v>
      </c>
      <c r="E282" s="2" t="s">
        <v>3</v>
      </c>
      <c r="F282" s="1">
        <v>211</v>
      </c>
      <c r="G282" s="1">
        <v>212.8</v>
      </c>
      <c r="H282" s="1">
        <v>215</v>
      </c>
      <c r="I282" s="13">
        <f t="shared" ref="I282" si="526">(IF(E282="SELL",F282-G282,IF(E282="BUY",G282-F282)))*C282*D282</f>
        <v>21600.000000000138</v>
      </c>
      <c r="J282" s="13">
        <f t="shared" si="517"/>
        <v>26399.999999999862</v>
      </c>
      <c r="K282" s="13">
        <f t="shared" ref="K282" si="527">SUM(I282,J282)</f>
        <v>48000</v>
      </c>
    </row>
    <row r="283" spans="1:11" ht="15.75">
      <c r="A283" s="3">
        <v>43367</v>
      </c>
      <c r="B283" s="2" t="s">
        <v>99</v>
      </c>
      <c r="C283" s="2">
        <v>4000</v>
      </c>
      <c r="D283" s="2">
        <v>3</v>
      </c>
      <c r="E283" s="2" t="s">
        <v>3</v>
      </c>
      <c r="F283" s="1">
        <v>207.2</v>
      </c>
      <c r="G283" s="1">
        <v>208.2</v>
      </c>
      <c r="H283" s="1">
        <v>210.2</v>
      </c>
      <c r="I283" s="13">
        <f t="shared" ref="I283" si="528">(IF(E283="SELL",F283-G283,IF(E283="BUY",G283-F283)))*C283*D283</f>
        <v>12000</v>
      </c>
      <c r="J283" s="13">
        <f t="shared" si="517"/>
        <v>24000</v>
      </c>
      <c r="K283" s="13">
        <f t="shared" ref="K283" si="529">SUM(I283,J283)</f>
        <v>36000</v>
      </c>
    </row>
    <row r="284" spans="1:11" ht="15.75">
      <c r="A284" s="3">
        <v>43367</v>
      </c>
      <c r="B284" s="2" t="s">
        <v>99</v>
      </c>
      <c r="C284" s="2">
        <v>4000</v>
      </c>
      <c r="D284" s="2">
        <v>3</v>
      </c>
      <c r="E284" s="2" t="s">
        <v>3</v>
      </c>
      <c r="F284" s="1">
        <v>203.5</v>
      </c>
      <c r="G284" s="1">
        <v>206</v>
      </c>
      <c r="H284" s="1">
        <v>208</v>
      </c>
      <c r="I284" s="13">
        <f t="shared" ref="I284" si="530">(IF(E284="SELL",F284-G284,IF(E284="BUY",G284-F284)))*C284*D284</f>
        <v>30000</v>
      </c>
      <c r="J284" s="13">
        <f t="shared" si="517"/>
        <v>24000</v>
      </c>
      <c r="K284" s="13">
        <f t="shared" ref="K284" si="531">SUM(I284,J284)</f>
        <v>54000</v>
      </c>
    </row>
    <row r="285" spans="1:11" ht="15.75">
      <c r="A285" s="3">
        <v>43367</v>
      </c>
      <c r="B285" s="2" t="s">
        <v>20</v>
      </c>
      <c r="C285" s="2">
        <v>1200</v>
      </c>
      <c r="D285" s="2">
        <v>3</v>
      </c>
      <c r="E285" s="2" t="s">
        <v>0</v>
      </c>
      <c r="F285" s="1">
        <v>215</v>
      </c>
      <c r="G285" s="1">
        <v>211.6</v>
      </c>
      <c r="H285" s="1">
        <v>206</v>
      </c>
      <c r="I285" s="13">
        <f t="shared" ref="I285" si="532">(IF(E285="SELL",F285-G285,IF(E285="BUY",G285-F285)))*C285*D285</f>
        <v>12240.00000000002</v>
      </c>
      <c r="J285" s="13">
        <v>0</v>
      </c>
      <c r="K285" s="13">
        <f t="shared" ref="K285" si="533">SUM(I285,J285)</f>
        <v>12240.00000000002</v>
      </c>
    </row>
    <row r="286" spans="1:11" ht="15.75">
      <c r="A286" s="3">
        <v>43364</v>
      </c>
      <c r="B286" s="2" t="s">
        <v>65</v>
      </c>
      <c r="C286" s="2">
        <v>900</v>
      </c>
      <c r="D286" s="2">
        <v>3</v>
      </c>
      <c r="E286" s="2" t="s">
        <v>3</v>
      </c>
      <c r="F286" s="1">
        <v>689.2</v>
      </c>
      <c r="G286" s="1">
        <v>689.2</v>
      </c>
      <c r="H286" s="1">
        <v>0</v>
      </c>
      <c r="I286" s="13">
        <f t="shared" ref="I286" si="534">(IF(E286="SELL",F286-G286,IF(E286="BUY",G286-F286)))*C286*D286</f>
        <v>0</v>
      </c>
      <c r="J286" s="13">
        <v>0</v>
      </c>
      <c r="K286" s="13">
        <f t="shared" ref="K286" si="535">SUM(I286,J286)</f>
        <v>0</v>
      </c>
    </row>
    <row r="287" spans="1:11" ht="15.75">
      <c r="A287" s="3">
        <v>43362</v>
      </c>
      <c r="B287" s="2" t="s">
        <v>106</v>
      </c>
      <c r="C287" s="2">
        <v>1200</v>
      </c>
      <c r="D287" s="2">
        <v>3</v>
      </c>
      <c r="E287" s="2" t="s">
        <v>0</v>
      </c>
      <c r="F287" s="1">
        <v>705.3</v>
      </c>
      <c r="G287" s="1">
        <v>700.3</v>
      </c>
      <c r="H287" s="1">
        <v>696</v>
      </c>
      <c r="I287" s="13">
        <f t="shared" ref="I287" si="536">(IF(E287="SELL",F287-G287,IF(E287="BUY",G287-F287)))*C287*D287</f>
        <v>18000</v>
      </c>
      <c r="J287" s="13">
        <f>(IF(E287="SELL",IF(H287="",0,G287-H287),IF(E287="BUY",IF(H287="",0,H287-G287))))*C287*D287</f>
        <v>15479.999999999836</v>
      </c>
      <c r="K287" s="13">
        <f t="shared" ref="K287" si="537">SUM(I287,J287)</f>
        <v>33479.99999999984</v>
      </c>
    </row>
    <row r="288" spans="1:11" ht="15.75">
      <c r="A288" s="3">
        <v>43361</v>
      </c>
      <c r="B288" s="2" t="s">
        <v>65</v>
      </c>
      <c r="C288" s="2">
        <v>900</v>
      </c>
      <c r="D288" s="2">
        <v>3</v>
      </c>
      <c r="E288" s="2" t="s">
        <v>3</v>
      </c>
      <c r="F288" s="1">
        <v>681.2</v>
      </c>
      <c r="G288" s="1">
        <v>686.2</v>
      </c>
      <c r="H288" s="1">
        <v>692</v>
      </c>
      <c r="I288" s="13">
        <f t="shared" ref="I288" si="538">(IF(E288="SELL",F288-G288,IF(E288="BUY",G288-F288)))*C288*D288</f>
        <v>13500</v>
      </c>
      <c r="J288" s="13">
        <v>0</v>
      </c>
      <c r="K288" s="13">
        <f t="shared" ref="K288" si="539">SUM(I288,J288)</f>
        <v>13500</v>
      </c>
    </row>
    <row r="289" spans="1:11" ht="15.75">
      <c r="A289" s="3">
        <v>43360</v>
      </c>
      <c r="B289" s="2" t="s">
        <v>67</v>
      </c>
      <c r="C289" s="2">
        <v>1500</v>
      </c>
      <c r="D289" s="2">
        <v>3</v>
      </c>
      <c r="E289" s="2" t="s">
        <v>3</v>
      </c>
      <c r="F289" s="1">
        <v>638</v>
      </c>
      <c r="G289" s="1">
        <v>644</v>
      </c>
      <c r="H289" s="1">
        <v>650</v>
      </c>
      <c r="I289" s="13">
        <f t="shared" ref="I289" si="540">(IF(E289="SELL",F289-G289,IF(E289="BUY",G289-F289)))*C289*D289</f>
        <v>27000</v>
      </c>
      <c r="J289" s="13">
        <f>(IF(E289="SELL",IF(H289="",0,G289-H289),IF(E289="BUY",IF(H289="",0,H289-G289))))*C289*D289</f>
        <v>27000</v>
      </c>
      <c r="K289" s="13">
        <f t="shared" ref="K289" si="541">SUM(I289,J289)</f>
        <v>54000</v>
      </c>
    </row>
    <row r="290" spans="1:11" ht="15.75">
      <c r="A290" s="3">
        <v>43357</v>
      </c>
      <c r="B290" s="2" t="s">
        <v>99</v>
      </c>
      <c r="C290" s="2">
        <v>4000</v>
      </c>
      <c r="D290" s="2">
        <v>3</v>
      </c>
      <c r="E290" s="2" t="s">
        <v>3</v>
      </c>
      <c r="F290" s="1">
        <v>233</v>
      </c>
      <c r="G290" s="1">
        <v>235</v>
      </c>
      <c r="H290" s="1">
        <v>236.5</v>
      </c>
      <c r="I290" s="13">
        <f t="shared" ref="I290" si="542">(IF(E290="SELL",F290-G290,IF(E290="BUY",G290-F290)))*C290*D290</f>
        <v>24000</v>
      </c>
      <c r="J290" s="13">
        <f>(IF(E290="SELL",IF(H290="",0,G290-H290),IF(E290="BUY",IF(H290="",0,H290-G290))))*C290*D290</f>
        <v>18000</v>
      </c>
      <c r="K290" s="13">
        <f t="shared" ref="K290" si="543">SUM(I290,J290)</f>
        <v>42000</v>
      </c>
    </row>
    <row r="291" spans="1:11" ht="15.75">
      <c r="A291" s="3">
        <v>43355</v>
      </c>
      <c r="B291" s="2" t="s">
        <v>99</v>
      </c>
      <c r="C291" s="2">
        <v>4000</v>
      </c>
      <c r="D291" s="2">
        <v>3</v>
      </c>
      <c r="E291" s="2" t="s">
        <v>3</v>
      </c>
      <c r="F291" s="1">
        <v>229.2</v>
      </c>
      <c r="G291" s="1">
        <v>228</v>
      </c>
      <c r="H291" s="1">
        <v>0</v>
      </c>
      <c r="I291" s="13">
        <f t="shared" ref="I291" si="544">(IF(E291="SELL",F291-G291,IF(E291="BUY",G291-F291)))*C291*D291</f>
        <v>-14399.999999999864</v>
      </c>
      <c r="J291" s="13">
        <v>0</v>
      </c>
      <c r="K291" s="13">
        <f t="shared" ref="K291" si="545">SUM(I291,J291)</f>
        <v>-14399.999999999864</v>
      </c>
    </row>
    <row r="292" spans="1:11" ht="15.75">
      <c r="A292" s="3">
        <v>43355</v>
      </c>
      <c r="B292" s="2" t="s">
        <v>43</v>
      </c>
      <c r="C292" s="2">
        <v>750</v>
      </c>
      <c r="D292" s="2">
        <v>3</v>
      </c>
      <c r="E292" s="2" t="s">
        <v>3</v>
      </c>
      <c r="F292" s="1">
        <v>1320</v>
      </c>
      <c r="G292" s="1">
        <v>1328</v>
      </c>
      <c r="H292" s="1">
        <v>1338</v>
      </c>
      <c r="I292" s="13">
        <f t="shared" ref="I292" si="546">(IF(E292="SELL",F292-G292,IF(E292="BUY",G292-F292)))*C292*D292</f>
        <v>18000</v>
      </c>
      <c r="J292" s="13">
        <v>0</v>
      </c>
      <c r="K292" s="13">
        <f t="shared" ref="K292" si="547">SUM(I292,J292)</f>
        <v>18000</v>
      </c>
    </row>
    <row r="293" spans="1:11" ht="15.75">
      <c r="A293" s="3">
        <v>43355</v>
      </c>
      <c r="B293" s="2" t="s">
        <v>106</v>
      </c>
      <c r="C293" s="2">
        <v>1200</v>
      </c>
      <c r="D293" s="2">
        <v>3</v>
      </c>
      <c r="E293" s="2" t="s">
        <v>3</v>
      </c>
      <c r="F293" s="1">
        <v>696</v>
      </c>
      <c r="G293" s="1">
        <v>0</v>
      </c>
      <c r="H293" s="1">
        <v>0</v>
      </c>
      <c r="I293" s="13">
        <v>0</v>
      </c>
      <c r="J293" s="13">
        <v>0</v>
      </c>
      <c r="K293" s="13">
        <f t="shared" ref="K293" si="548">SUM(I293,J293)</f>
        <v>0</v>
      </c>
    </row>
    <row r="294" spans="1:11" ht="15.75">
      <c r="A294" s="3">
        <v>43354</v>
      </c>
      <c r="B294" s="2" t="s">
        <v>99</v>
      </c>
      <c r="C294" s="2">
        <v>4500</v>
      </c>
      <c r="D294" s="2">
        <v>3</v>
      </c>
      <c r="E294" s="2" t="s">
        <v>3</v>
      </c>
      <c r="F294" s="1">
        <v>230</v>
      </c>
      <c r="G294" s="1">
        <v>232</v>
      </c>
      <c r="H294" s="1">
        <v>235</v>
      </c>
      <c r="I294" s="13">
        <f t="shared" ref="I294" si="549">(IF(E294="SELL",F294-G294,IF(E294="BUY",G294-F294)))*C294*D294</f>
        <v>27000</v>
      </c>
      <c r="J294" s="13">
        <v>0</v>
      </c>
      <c r="K294" s="13">
        <f t="shared" ref="K294" si="550">SUM(I294,J294)</f>
        <v>27000</v>
      </c>
    </row>
    <row r="295" spans="1:11" ht="15.75">
      <c r="A295" s="3">
        <v>43354</v>
      </c>
      <c r="B295" s="2" t="s">
        <v>7</v>
      </c>
      <c r="C295" s="2">
        <v>1500</v>
      </c>
      <c r="D295" s="2">
        <v>3</v>
      </c>
      <c r="E295" s="2" t="s">
        <v>3</v>
      </c>
      <c r="F295" s="1">
        <v>441</v>
      </c>
      <c r="G295" s="1">
        <v>436.2</v>
      </c>
      <c r="H295" s="1">
        <v>436.2</v>
      </c>
      <c r="I295" s="13">
        <f t="shared" ref="I295" si="551">(IF(E295="SELL",F295-G295,IF(E295="BUY",G295-F295)))*C295*D295</f>
        <v>-21600.000000000051</v>
      </c>
      <c r="J295" s="13">
        <v>0</v>
      </c>
      <c r="K295" s="13">
        <f t="shared" ref="K295" si="552">SUM(I295,J295)</f>
        <v>-21600.000000000051</v>
      </c>
    </row>
    <row r="296" spans="1:11" ht="15.75">
      <c r="A296" s="3">
        <v>43353</v>
      </c>
      <c r="B296" s="2" t="s">
        <v>105</v>
      </c>
      <c r="C296" s="2">
        <v>7500</v>
      </c>
      <c r="D296" s="2">
        <v>3</v>
      </c>
      <c r="E296" s="2" t="s">
        <v>0</v>
      </c>
      <c r="F296" s="1">
        <v>77.3</v>
      </c>
      <c r="G296" s="1">
        <v>76.8</v>
      </c>
      <c r="H296" s="1">
        <v>0</v>
      </c>
      <c r="I296" s="13">
        <f t="shared" ref="I296" si="553">(IF(E296="SELL",F296-G296,IF(E296="BUY",G296-F296)))*C296*D296</f>
        <v>11250</v>
      </c>
      <c r="J296" s="13">
        <v>0</v>
      </c>
      <c r="K296" s="13">
        <f t="shared" ref="K296" si="554">SUM(I296,J296)</f>
        <v>11250</v>
      </c>
    </row>
    <row r="297" spans="1:11" ht="15.75">
      <c r="A297" s="3">
        <v>43353</v>
      </c>
      <c r="B297" s="2" t="s">
        <v>104</v>
      </c>
      <c r="C297" s="2">
        <v>6000</v>
      </c>
      <c r="D297" s="2">
        <v>3</v>
      </c>
      <c r="E297" s="2" t="s">
        <v>3</v>
      </c>
      <c r="F297" s="1">
        <v>90.55</v>
      </c>
      <c r="G297" s="1">
        <v>88.8</v>
      </c>
      <c r="H297" s="1">
        <v>0</v>
      </c>
      <c r="I297" s="13">
        <f t="shared" ref="I297" si="555">(IF(E297="SELL",F297-G297,IF(E297="BUY",G297-F297)))*C297*D297</f>
        <v>-31500</v>
      </c>
      <c r="J297" s="13">
        <v>0</v>
      </c>
      <c r="K297" s="13">
        <f t="shared" ref="K297" si="556">SUM(I297,J297)</f>
        <v>-31500</v>
      </c>
    </row>
    <row r="298" spans="1:11" ht="15.75">
      <c r="A298" s="3">
        <v>43350</v>
      </c>
      <c r="B298" s="2" t="s">
        <v>103</v>
      </c>
      <c r="C298" s="2">
        <v>500</v>
      </c>
      <c r="D298" s="2">
        <v>3</v>
      </c>
      <c r="E298" s="2" t="s">
        <v>3</v>
      </c>
      <c r="F298" s="1">
        <v>2022.3</v>
      </c>
      <c r="G298" s="1">
        <v>2035</v>
      </c>
      <c r="H298" s="1">
        <v>2055</v>
      </c>
      <c r="I298" s="13">
        <f t="shared" ref="I298" si="557">(IF(E298="SELL",F298-G298,IF(E298="BUY",G298-F298)))*C298*D298</f>
        <v>19050.000000000069</v>
      </c>
      <c r="J298" s="13">
        <f>(IF(E298="SELL",IF(H298="",0,G298-H298),IF(E298="BUY",IF(H298="",0,H298-G298))))*C298*D298</f>
        <v>30000</v>
      </c>
      <c r="K298" s="13">
        <f t="shared" ref="K298" si="558">SUM(I298,J298)</f>
        <v>49050.000000000073</v>
      </c>
    </row>
    <row r="299" spans="1:11" ht="15.75">
      <c r="A299" s="3">
        <v>43350</v>
      </c>
      <c r="B299" s="2" t="s">
        <v>102</v>
      </c>
      <c r="C299" s="2">
        <v>1600</v>
      </c>
      <c r="D299" s="2">
        <v>3</v>
      </c>
      <c r="E299" s="2" t="s">
        <v>3</v>
      </c>
      <c r="F299" s="1">
        <v>422.2</v>
      </c>
      <c r="G299" s="1">
        <v>422.2</v>
      </c>
      <c r="H299" s="1">
        <v>153</v>
      </c>
      <c r="I299" s="13">
        <f t="shared" ref="I299" si="559">(IF(E299="SELL",F299-G299,IF(E299="BUY",G299-F299)))*C299*D299</f>
        <v>0</v>
      </c>
      <c r="J299" s="13">
        <v>0</v>
      </c>
      <c r="K299" s="13">
        <f t="shared" ref="K299" si="560">SUM(I299,J299)</f>
        <v>0</v>
      </c>
    </row>
    <row r="300" spans="1:11" ht="15.75">
      <c r="A300" s="3">
        <v>43349</v>
      </c>
      <c r="B300" s="2" t="s">
        <v>77</v>
      </c>
      <c r="C300" s="2">
        <v>4000</v>
      </c>
      <c r="D300" s="2">
        <v>3</v>
      </c>
      <c r="E300" s="2" t="s">
        <v>3</v>
      </c>
      <c r="F300" s="1">
        <v>148</v>
      </c>
      <c r="G300" s="1">
        <v>150</v>
      </c>
      <c r="H300" s="1">
        <v>153</v>
      </c>
      <c r="I300" s="13">
        <f t="shared" ref="I300" si="561">(IF(E300="SELL",F300-G300,IF(E300="BUY",G300-F300)))*C300*D300</f>
        <v>24000</v>
      </c>
      <c r="J300" s="13">
        <f>(IF(E300="SELL",IF(H300="",0,G300-H300),IF(E300="BUY",IF(H300="",0,H300-G300))))*C300*D300</f>
        <v>36000</v>
      </c>
      <c r="K300" s="13">
        <f t="shared" ref="K300" si="562">SUM(I300,J300)</f>
        <v>60000</v>
      </c>
    </row>
    <row r="301" spans="1:11" ht="15.75">
      <c r="A301" s="3">
        <v>43348</v>
      </c>
      <c r="B301" s="2" t="s">
        <v>43</v>
      </c>
      <c r="C301" s="2">
        <v>750</v>
      </c>
      <c r="D301" s="2">
        <v>3</v>
      </c>
      <c r="E301" s="2" t="s">
        <v>0</v>
      </c>
      <c r="F301" s="1">
        <v>1339.5</v>
      </c>
      <c r="G301" s="1">
        <v>1328</v>
      </c>
      <c r="H301" s="1">
        <v>1315</v>
      </c>
      <c r="I301" s="13">
        <f t="shared" ref="I301" si="563">(IF(E301="SELL",F301-G301,IF(E301="BUY",G301-F301)))*C301*D301</f>
        <v>25875</v>
      </c>
      <c r="J301" s="13">
        <f>(IF(E301="SELL",IF(H301="",0,G301-H301),IF(E301="BUY",IF(H301="",0,H301-G301))))*C301*D301</f>
        <v>29250</v>
      </c>
      <c r="K301" s="13">
        <f t="shared" ref="K301" si="564">SUM(I301,J301)</f>
        <v>55125</v>
      </c>
    </row>
    <row r="302" spans="1:11" ht="15.75">
      <c r="A302" s="3">
        <v>43347</v>
      </c>
      <c r="B302" s="2" t="s">
        <v>5</v>
      </c>
      <c r="C302" s="2">
        <v>1200</v>
      </c>
      <c r="D302" s="2">
        <v>3</v>
      </c>
      <c r="E302" s="2" t="s">
        <v>3</v>
      </c>
      <c r="F302" s="1">
        <v>1138</v>
      </c>
      <c r="G302" s="1">
        <v>1139</v>
      </c>
      <c r="H302" s="1">
        <v>0</v>
      </c>
      <c r="I302" s="13">
        <f t="shared" ref="I302" si="565">(IF(E302="SELL",F302-G302,IF(E302="BUY",G302-F302)))*C302*D302</f>
        <v>3600</v>
      </c>
      <c r="J302" s="13">
        <v>0</v>
      </c>
      <c r="K302" s="13">
        <f t="shared" ref="K302" si="566">SUM(I302,J302)</f>
        <v>3600</v>
      </c>
    </row>
    <row r="303" spans="1:11" ht="15.75">
      <c r="A303" s="3">
        <v>43346</v>
      </c>
      <c r="B303" s="2" t="s">
        <v>5</v>
      </c>
      <c r="C303" s="2">
        <v>1200</v>
      </c>
      <c r="D303" s="2">
        <v>3</v>
      </c>
      <c r="E303" s="2" t="s">
        <v>3</v>
      </c>
      <c r="F303" s="1">
        <v>1142</v>
      </c>
      <c r="G303" s="1">
        <v>1153</v>
      </c>
      <c r="H303" s="1">
        <v>1159.9000000000001</v>
      </c>
      <c r="I303" s="13">
        <f t="shared" ref="I303" si="567">(IF(E303="SELL",F303-G303,IF(E303="BUY",G303-F303)))*C303*D303</f>
        <v>39600</v>
      </c>
      <c r="J303" s="13">
        <f>(IF(E303="SELL",IF(H303="",0,G303-H303),IF(E303="BUY",IF(H303="",0,H303-G303))))*C303*D303</f>
        <v>24840.000000000327</v>
      </c>
      <c r="K303" s="13">
        <f t="shared" ref="K303" si="568">SUM(I303,J303)</f>
        <v>64440.000000000327</v>
      </c>
    </row>
    <row r="304" spans="1:11" ht="15.75">
      <c r="A304" s="3">
        <v>43343</v>
      </c>
      <c r="B304" s="2" t="s">
        <v>101</v>
      </c>
      <c r="C304" s="2">
        <v>600</v>
      </c>
      <c r="D304" s="2">
        <v>3</v>
      </c>
      <c r="E304" s="2" t="s">
        <v>3</v>
      </c>
      <c r="F304" s="1">
        <v>855.5</v>
      </c>
      <c r="G304" s="1">
        <v>863.8</v>
      </c>
      <c r="H304" s="1">
        <v>882</v>
      </c>
      <c r="I304" s="13">
        <f t="shared" ref="I304" si="569">(IF(E304="SELL",F304-G304,IF(E304="BUY",G304-F304)))*C304*D304</f>
        <v>14939.999999999918</v>
      </c>
      <c r="J304" s="13">
        <v>0</v>
      </c>
      <c r="K304" s="13">
        <f t="shared" ref="K304" si="570">SUM(I304,J304)</f>
        <v>14939.999999999918</v>
      </c>
    </row>
    <row r="305" spans="1:11" ht="15.75">
      <c r="A305" s="3">
        <v>43343</v>
      </c>
      <c r="B305" s="2" t="s">
        <v>99</v>
      </c>
      <c r="C305" s="2">
        <v>4000</v>
      </c>
      <c r="D305" s="2">
        <v>3</v>
      </c>
      <c r="E305" s="2" t="s">
        <v>3</v>
      </c>
      <c r="F305" s="1">
        <v>230.8</v>
      </c>
      <c r="G305" s="1">
        <v>230.3</v>
      </c>
      <c r="H305" s="1">
        <v>0</v>
      </c>
      <c r="I305" s="13">
        <f t="shared" ref="I305" si="571">(IF(E305="SELL",F305-G305,IF(E305="BUY",G305-F305)))*C305*D305</f>
        <v>-6000</v>
      </c>
      <c r="J305" s="13">
        <v>0</v>
      </c>
      <c r="K305" s="13">
        <f t="shared" ref="K305" si="572">SUM(I305,J305)</f>
        <v>-6000</v>
      </c>
    </row>
    <row r="306" spans="1:11" ht="15.75">
      <c r="A306" s="3">
        <v>43342</v>
      </c>
      <c r="B306" s="2" t="s">
        <v>100</v>
      </c>
      <c r="C306" s="2">
        <v>700</v>
      </c>
      <c r="D306" s="2">
        <v>3</v>
      </c>
      <c r="E306" s="2" t="s">
        <v>3</v>
      </c>
      <c r="F306" s="1">
        <v>1411.8</v>
      </c>
      <c r="G306" s="1">
        <v>1426</v>
      </c>
      <c r="H306" s="1">
        <v>1438</v>
      </c>
      <c r="I306" s="13">
        <f t="shared" ref="I306" si="573">(IF(E306="SELL",F306-G306,IF(E306="BUY",G306-F306)))*C306*D306</f>
        <v>29820.000000000098</v>
      </c>
      <c r="J306" s="13">
        <f>(IF(E306="SELL",IF(H306="",0,G306-H306),IF(E306="BUY",IF(H306="",0,H306-G306))))*C306*D306</f>
        <v>25200</v>
      </c>
      <c r="K306" s="13">
        <f t="shared" ref="K306" si="574">SUM(I306,J306)</f>
        <v>55020.000000000102</v>
      </c>
    </row>
    <row r="307" spans="1:11" ht="15.75">
      <c r="A307" s="3">
        <v>43341</v>
      </c>
      <c r="B307" s="2" t="s">
        <v>64</v>
      </c>
      <c r="C307" s="2">
        <v>12000</v>
      </c>
      <c r="D307" s="2">
        <v>3</v>
      </c>
      <c r="E307" s="2" t="s">
        <v>3</v>
      </c>
      <c r="F307" s="1">
        <v>78.8</v>
      </c>
      <c r="G307" s="1">
        <v>79.8</v>
      </c>
      <c r="H307" s="1">
        <v>80.55</v>
      </c>
      <c r="I307" s="13">
        <f t="shared" ref="I307" si="575">(IF(E307="SELL",F307-G307,IF(E307="BUY",G307-F307)))*C307*D307</f>
        <v>36000</v>
      </c>
      <c r="J307" s="13">
        <f>(IF(E307="SELL",IF(H307="",0,G307-H307),IF(E307="BUY",IF(H307="",0,H307-G307))))*C307*D307</f>
        <v>27000</v>
      </c>
      <c r="K307" s="13">
        <f t="shared" ref="K307" si="576">SUM(I307,J307)</f>
        <v>63000</v>
      </c>
    </row>
    <row r="308" spans="1:11" ht="15.75">
      <c r="A308" s="3">
        <v>43340</v>
      </c>
      <c r="B308" s="2" t="s">
        <v>99</v>
      </c>
      <c r="C308" s="2">
        <v>4000</v>
      </c>
      <c r="D308" s="2">
        <v>3</v>
      </c>
      <c r="E308" s="2" t="s">
        <v>3</v>
      </c>
      <c r="F308" s="1">
        <v>233</v>
      </c>
      <c r="G308" s="1">
        <v>235</v>
      </c>
      <c r="H308" s="1">
        <v>238</v>
      </c>
      <c r="I308" s="13">
        <f t="shared" ref="I308" si="577">(IF(E308="SELL",F308-G308,IF(E308="BUY",G308-F308)))*C308*D308</f>
        <v>24000</v>
      </c>
      <c r="J308" s="13">
        <f>(IF(E308="SELL",IF(H308="",0,G308-H308),IF(E308="BUY",IF(H308="",0,H308-G308))))*C308*D308</f>
        <v>36000</v>
      </c>
      <c r="K308" s="13">
        <f t="shared" ref="K308" si="578">SUM(I308,J308)</f>
        <v>60000</v>
      </c>
    </row>
    <row r="309" spans="1:11" ht="15.75">
      <c r="A309" s="3">
        <v>43340</v>
      </c>
      <c r="B309" s="2" t="s">
        <v>98</v>
      </c>
      <c r="C309" s="2">
        <v>1500</v>
      </c>
      <c r="D309" s="2">
        <v>3</v>
      </c>
      <c r="E309" s="2" t="s">
        <v>3</v>
      </c>
      <c r="F309" s="1">
        <v>660.2</v>
      </c>
      <c r="G309" s="1">
        <v>668</v>
      </c>
      <c r="H309" s="1">
        <v>675</v>
      </c>
      <c r="I309" s="13">
        <f t="shared" ref="I309" si="579">(IF(E309="SELL",F309-G309,IF(E309="BUY",G309-F309)))*C309*D309</f>
        <v>35099.999999999796</v>
      </c>
      <c r="J309" s="13">
        <f>(IF(E309="SELL",IF(H309="",0,G309-H309),IF(E309="BUY",IF(H309="",0,H309-G309))))*C309*D309</f>
        <v>31500</v>
      </c>
      <c r="K309" s="13">
        <f t="shared" ref="K309" si="580">SUM(I309,J309)</f>
        <v>66599.999999999796</v>
      </c>
    </row>
    <row r="310" spans="1:11" ht="15.75">
      <c r="A310" s="3">
        <v>43340</v>
      </c>
      <c r="B310" s="2" t="s">
        <v>97</v>
      </c>
      <c r="C310" s="2">
        <v>302</v>
      </c>
      <c r="D310" s="2">
        <v>3</v>
      </c>
      <c r="E310" s="2" t="s">
        <v>3</v>
      </c>
      <c r="F310" s="1">
        <v>3123</v>
      </c>
      <c r="G310" s="1">
        <v>3080</v>
      </c>
      <c r="H310" s="1">
        <v>0</v>
      </c>
      <c r="I310" s="13">
        <f t="shared" ref="I310" si="581">(IF(E310="SELL",F310-G310,IF(E310="BUY",G310-F310)))*C310*D310</f>
        <v>-38958</v>
      </c>
      <c r="J310" s="13">
        <v>0</v>
      </c>
      <c r="K310" s="13">
        <f t="shared" ref="K310" si="582">SUM(I310,J310)</f>
        <v>-38958</v>
      </c>
    </row>
    <row r="311" spans="1:11" ht="15.75">
      <c r="A311" s="3">
        <v>43339</v>
      </c>
      <c r="B311" s="2" t="s">
        <v>47</v>
      </c>
      <c r="C311" s="2">
        <v>1000</v>
      </c>
      <c r="D311" s="2">
        <v>3</v>
      </c>
      <c r="E311" s="2" t="s">
        <v>3</v>
      </c>
      <c r="F311" s="1">
        <v>558</v>
      </c>
      <c r="G311" s="1">
        <v>565</v>
      </c>
      <c r="H311" s="1">
        <v>573</v>
      </c>
      <c r="I311" s="13">
        <f t="shared" ref="I311:I316" si="583">(IF(E311="SELL",F311-G311,IF(E311="BUY",G311-F311)))*C311*D311</f>
        <v>21000</v>
      </c>
      <c r="J311" s="13">
        <v>0</v>
      </c>
      <c r="K311" s="13">
        <f t="shared" ref="K311" si="584">SUM(I311,J311)</f>
        <v>21000</v>
      </c>
    </row>
    <row r="312" spans="1:11" ht="15.75">
      <c r="A312" s="3">
        <v>43335</v>
      </c>
      <c r="B312" s="2" t="s">
        <v>95</v>
      </c>
      <c r="C312" s="2">
        <v>1000</v>
      </c>
      <c r="D312" s="2">
        <v>3</v>
      </c>
      <c r="E312" s="2" t="s">
        <v>3</v>
      </c>
      <c r="F312" s="1">
        <v>469</v>
      </c>
      <c r="G312" s="1">
        <v>476</v>
      </c>
      <c r="H312" s="1">
        <v>482</v>
      </c>
      <c r="I312" s="13">
        <f t="shared" si="583"/>
        <v>21000</v>
      </c>
      <c r="J312" s="13">
        <f>(IF(E312="SELL",IF(H312="",0,G312-H312),IF(E312="BUY",IF(H312="",0,H312-G312))))*C312*D312</f>
        <v>18000</v>
      </c>
      <c r="K312" s="13">
        <f t="shared" ref="K312" si="585">SUM(I312,J312)</f>
        <v>39000</v>
      </c>
    </row>
    <row r="313" spans="1:11" ht="15.75">
      <c r="A313" s="3">
        <v>43333</v>
      </c>
      <c r="B313" s="2" t="s">
        <v>21</v>
      </c>
      <c r="C313" s="2">
        <v>550</v>
      </c>
      <c r="D313" s="2">
        <v>3</v>
      </c>
      <c r="E313" s="2" t="s">
        <v>3</v>
      </c>
      <c r="F313" s="1">
        <v>1016</v>
      </c>
      <c r="G313" s="1">
        <v>1026</v>
      </c>
      <c r="H313" s="1">
        <v>1036</v>
      </c>
      <c r="I313" s="13">
        <f t="shared" si="583"/>
        <v>16500</v>
      </c>
      <c r="J313" s="13">
        <v>0</v>
      </c>
      <c r="K313" s="13">
        <f t="shared" ref="K313" si="586">SUM(I313,J313)</f>
        <v>16500</v>
      </c>
    </row>
    <row r="314" spans="1:11" ht="15.75">
      <c r="A314" s="3">
        <v>43332</v>
      </c>
      <c r="B314" s="2" t="s">
        <v>92</v>
      </c>
      <c r="C314" s="2">
        <v>12000</v>
      </c>
      <c r="D314" s="2">
        <v>3</v>
      </c>
      <c r="E314" s="2" t="s">
        <v>3</v>
      </c>
      <c r="F314" s="1">
        <v>76.95</v>
      </c>
      <c r="G314" s="1">
        <v>78</v>
      </c>
      <c r="H314" s="1">
        <v>79</v>
      </c>
      <c r="I314" s="13">
        <f t="shared" si="583"/>
        <v>37799.999999999898</v>
      </c>
      <c r="J314" s="13">
        <v>0</v>
      </c>
      <c r="K314" s="13">
        <f t="shared" ref="K314:K315" si="587">SUM(I314,J314)</f>
        <v>37799.999999999898</v>
      </c>
    </row>
    <row r="315" spans="1:11" ht="15.75">
      <c r="A315" s="3">
        <v>43325</v>
      </c>
      <c r="B315" s="2" t="s">
        <v>26</v>
      </c>
      <c r="C315" s="2">
        <v>500</v>
      </c>
      <c r="D315" s="2">
        <v>3</v>
      </c>
      <c r="E315" s="2" t="s">
        <v>3</v>
      </c>
      <c r="F315" s="1">
        <v>1030</v>
      </c>
      <c r="G315" s="1">
        <v>1040</v>
      </c>
      <c r="H315" s="1">
        <v>1050</v>
      </c>
      <c r="I315" s="13">
        <f t="shared" si="583"/>
        <v>15000</v>
      </c>
      <c r="J315" s="13">
        <f>(IF(E315="SELL",IF(H315="",0,G315-H315),IF(E315="BUY",IF(H315="",0,H315-G315))))*C315*D315</f>
        <v>15000</v>
      </c>
      <c r="K315" s="13">
        <f t="shared" si="587"/>
        <v>30000</v>
      </c>
    </row>
    <row r="316" spans="1:11" ht="15.75">
      <c r="A316" s="3">
        <v>43318</v>
      </c>
      <c r="B316" s="2" t="s">
        <v>91</v>
      </c>
      <c r="C316" s="2">
        <v>1200</v>
      </c>
      <c r="D316" s="2">
        <v>3</v>
      </c>
      <c r="E316" s="2" t="s">
        <v>3</v>
      </c>
      <c r="F316" s="1">
        <v>600</v>
      </c>
      <c r="G316" s="1">
        <v>605</v>
      </c>
      <c r="H316" s="1">
        <v>610</v>
      </c>
      <c r="I316" s="13">
        <f t="shared" si="583"/>
        <v>18000</v>
      </c>
      <c r="J316" s="13">
        <v>0</v>
      </c>
      <c r="K316" s="13">
        <f t="shared" ref="K316" si="588">SUM(I316,J316)</f>
        <v>18000</v>
      </c>
    </row>
    <row r="317" spans="1:11" ht="15.75">
      <c r="A317" s="3">
        <v>43308</v>
      </c>
      <c r="B317" s="2" t="s">
        <v>90</v>
      </c>
      <c r="C317" s="2">
        <v>6000</v>
      </c>
      <c r="D317" s="2"/>
      <c r="E317" s="2" t="s">
        <v>3</v>
      </c>
      <c r="F317" s="1">
        <v>414</v>
      </c>
      <c r="G317" s="1">
        <v>418</v>
      </c>
      <c r="H317" s="1">
        <v>422</v>
      </c>
      <c r="I317" s="13">
        <f t="shared" ref="I317" si="589">(IF(E317="SELL",F317-G317,IF(E317="BUY",G317-F317)))*C317</f>
        <v>24000</v>
      </c>
      <c r="J317" s="13">
        <f t="shared" ref="J317" si="590">(IF(E317="SELL",IF(H317="",0,G317-H317),IF(E317="BUY",IF(H317="",0,H317-G317))))*C317</f>
        <v>24000</v>
      </c>
      <c r="K317" s="15">
        <f t="shared" ref="K317" si="591">SUM(I317,J317)</f>
        <v>48000</v>
      </c>
    </row>
    <row r="318" spans="1:11" ht="15.75">
      <c r="A318" s="3">
        <v>43307</v>
      </c>
      <c r="B318" s="2" t="s">
        <v>89</v>
      </c>
      <c r="C318" s="2">
        <v>6000</v>
      </c>
      <c r="D318" s="2"/>
      <c r="E318" s="2" t="s">
        <v>3</v>
      </c>
      <c r="F318" s="1">
        <v>275.5</v>
      </c>
      <c r="G318" s="1">
        <v>278</v>
      </c>
      <c r="H318" s="1">
        <v>279</v>
      </c>
      <c r="I318" s="13">
        <f t="shared" ref="I318" si="592">(IF(E318="SELL",F318-G318,IF(E318="BUY",G318-F318)))*C318</f>
        <v>15000</v>
      </c>
      <c r="J318" s="13">
        <f t="shared" ref="J318" si="593">(IF(E318="SELL",IF(H318="",0,G318-H318),IF(E318="BUY",IF(H318="",0,H318-G318))))*C318</f>
        <v>6000</v>
      </c>
      <c r="K318" s="15">
        <f t="shared" ref="K318" si="594">SUM(I318,J318)</f>
        <v>21000</v>
      </c>
    </row>
    <row r="319" spans="1:11" ht="15.75">
      <c r="A319" s="3">
        <v>43306</v>
      </c>
      <c r="B319" s="2" t="s">
        <v>88</v>
      </c>
      <c r="C319" s="2">
        <v>7500</v>
      </c>
      <c r="D319" s="2"/>
      <c r="E319" s="2" t="s">
        <v>3</v>
      </c>
      <c r="F319" s="1">
        <v>399</v>
      </c>
      <c r="G319" s="1">
        <v>399</v>
      </c>
      <c r="H319" s="1">
        <v>0</v>
      </c>
      <c r="I319" s="13">
        <f t="shared" ref="I319" si="595">(IF(E319="SELL",F319-G319,IF(E319="BUY",G319-F319)))*C319</f>
        <v>0</v>
      </c>
      <c r="J319" s="13">
        <v>0</v>
      </c>
      <c r="K319" s="15">
        <f t="shared" ref="K319" si="596">SUM(I319,J319)</f>
        <v>0</v>
      </c>
    </row>
    <row r="320" spans="1:11" ht="15.75">
      <c r="A320" s="3">
        <v>43305</v>
      </c>
      <c r="B320" s="2" t="s">
        <v>87</v>
      </c>
      <c r="C320" s="2">
        <v>21000</v>
      </c>
      <c r="D320" s="2"/>
      <c r="E320" s="2" t="s">
        <v>3</v>
      </c>
      <c r="F320" s="1">
        <v>57.4</v>
      </c>
      <c r="G320" s="1">
        <v>58.4</v>
      </c>
      <c r="H320" s="1">
        <v>59.4</v>
      </c>
      <c r="I320" s="13">
        <f t="shared" ref="I320" si="597">(IF(E320="SELL",F320-G320,IF(E320="BUY",G320-F320)))*C320</f>
        <v>21000</v>
      </c>
      <c r="J320" s="13">
        <f t="shared" ref="J320" si="598">(IF(E320="SELL",IF(H320="",0,G320-H320),IF(E320="BUY",IF(H320="",0,H320-G320))))*C320</f>
        <v>21000</v>
      </c>
      <c r="K320" s="15">
        <f t="shared" ref="K320" si="599">SUM(I320,J320)</f>
        <v>42000</v>
      </c>
    </row>
    <row r="321" spans="1:11" ht="15.75">
      <c r="A321" s="3">
        <v>43304</v>
      </c>
      <c r="B321" s="2" t="s">
        <v>86</v>
      </c>
      <c r="C321" s="2">
        <v>3600</v>
      </c>
      <c r="D321" s="2"/>
      <c r="E321" s="2" t="s">
        <v>3</v>
      </c>
      <c r="F321" s="1">
        <v>607</v>
      </c>
      <c r="G321" s="1">
        <v>613</v>
      </c>
      <c r="H321" s="1">
        <v>619</v>
      </c>
      <c r="I321" s="13">
        <f t="shared" ref="I321" si="600">(IF(E321="SELL",F321-G321,IF(E321="BUY",G321-F321)))*C321</f>
        <v>21600</v>
      </c>
      <c r="J321" s="13">
        <f t="shared" ref="J321" si="601">(IF(E321="SELL",IF(H321="",0,G321-H321),IF(E321="BUY",IF(H321="",0,H321-G321))))*C321</f>
        <v>21600</v>
      </c>
      <c r="K321" s="15">
        <f t="shared" ref="K321" si="602">SUM(I321,J321)</f>
        <v>43200</v>
      </c>
    </row>
    <row r="322" spans="1:11" ht="15.75">
      <c r="A322" s="3">
        <v>43301</v>
      </c>
      <c r="B322" s="2" t="s">
        <v>84</v>
      </c>
      <c r="C322" s="2">
        <v>3600</v>
      </c>
      <c r="D322" s="2"/>
      <c r="E322" s="2" t="s">
        <v>3</v>
      </c>
      <c r="F322" s="1">
        <v>450</v>
      </c>
      <c r="G322" s="1">
        <v>459</v>
      </c>
      <c r="H322" s="1">
        <v>463</v>
      </c>
      <c r="I322" s="13">
        <f t="shared" ref="I322" si="603">(IF(E322="SELL",F322-G322,IF(E322="BUY",G322-F322)))*C322</f>
        <v>32400</v>
      </c>
      <c r="J322" s="13">
        <v>0</v>
      </c>
      <c r="K322" s="15">
        <f t="shared" ref="K322" si="604">SUM(I322,J322)</f>
        <v>32400</v>
      </c>
    </row>
    <row r="323" spans="1:11" ht="15.75">
      <c r="A323" s="3">
        <v>43300</v>
      </c>
      <c r="B323" s="2" t="s">
        <v>85</v>
      </c>
      <c r="C323" s="2">
        <v>3600</v>
      </c>
      <c r="D323" s="2"/>
      <c r="E323" s="2" t="s">
        <v>0</v>
      </c>
      <c r="F323" s="1">
        <v>948</v>
      </c>
      <c r="G323" s="1">
        <v>940</v>
      </c>
      <c r="H323" s="1">
        <v>932</v>
      </c>
      <c r="I323" s="13">
        <f t="shared" ref="I323" si="605">(IF(E323="SELL",F323-G323,IF(E323="BUY",G323-F323)))*C323</f>
        <v>28800</v>
      </c>
      <c r="J323" s="13">
        <v>0</v>
      </c>
      <c r="K323" s="15">
        <f t="shared" ref="K323" si="606">SUM(I323,J323)</f>
        <v>28800</v>
      </c>
    </row>
    <row r="324" spans="1:11" ht="15.75">
      <c r="A324" s="3">
        <v>43277</v>
      </c>
      <c r="B324" s="2" t="s">
        <v>83</v>
      </c>
      <c r="C324" s="2">
        <v>8000</v>
      </c>
      <c r="D324" s="2"/>
      <c r="E324" s="2" t="s">
        <v>3</v>
      </c>
      <c r="F324" s="1">
        <v>62.2</v>
      </c>
      <c r="G324" s="1">
        <v>60.2</v>
      </c>
      <c r="H324" s="1">
        <v>0</v>
      </c>
      <c r="I324" s="13">
        <f t="shared" ref="I324:I343" si="607">(IF(E324="SELL",F324-G324,IF(E324="BUY",G324-F324)))*C324</f>
        <v>-16000</v>
      </c>
      <c r="J324" s="13">
        <v>0</v>
      </c>
      <c r="K324" s="15">
        <f t="shared" ref="K324:K343" si="608">SUM(I324,J324)</f>
        <v>-16000</v>
      </c>
    </row>
    <row r="325" spans="1:11" ht="15.75">
      <c r="A325" s="3">
        <v>43276</v>
      </c>
      <c r="B325" s="2" t="s">
        <v>82</v>
      </c>
      <c r="C325" s="2">
        <v>25</v>
      </c>
      <c r="D325" s="2"/>
      <c r="E325" s="2" t="s">
        <v>3</v>
      </c>
      <c r="F325" s="1">
        <v>28260</v>
      </c>
      <c r="G325" s="1">
        <v>28550</v>
      </c>
      <c r="H325" s="1">
        <v>28900</v>
      </c>
      <c r="I325" s="13">
        <f t="shared" si="607"/>
        <v>7250</v>
      </c>
      <c r="J325" s="13">
        <v>0</v>
      </c>
      <c r="K325" s="15">
        <f t="shared" si="608"/>
        <v>7250</v>
      </c>
    </row>
    <row r="326" spans="1:11" ht="15.75">
      <c r="A326" s="3">
        <v>43273</v>
      </c>
      <c r="B326" s="2" t="s">
        <v>81</v>
      </c>
      <c r="C326" s="2">
        <v>3000</v>
      </c>
      <c r="D326" s="2"/>
      <c r="E326" s="2" t="s">
        <v>0</v>
      </c>
      <c r="F326" s="1">
        <v>170</v>
      </c>
      <c r="G326" s="1">
        <v>168.85</v>
      </c>
      <c r="H326" s="1">
        <v>166</v>
      </c>
      <c r="I326" s="13">
        <f t="shared" si="607"/>
        <v>3450.0000000000173</v>
      </c>
      <c r="J326" s="13">
        <f t="shared" ref="J326" si="609">(IF(E326="SELL",IF(H326="",0,G326-H326),IF(E326="BUY",IF(H326="",0,H326-G326))))*C326</f>
        <v>8549.9999999999836</v>
      </c>
      <c r="K326" s="15">
        <f t="shared" si="608"/>
        <v>12000</v>
      </c>
    </row>
    <row r="327" spans="1:11" ht="15.75">
      <c r="A327" s="3">
        <v>43271</v>
      </c>
      <c r="B327" s="2" t="s">
        <v>80</v>
      </c>
      <c r="C327" s="2">
        <v>1000</v>
      </c>
      <c r="D327" s="2"/>
      <c r="E327" s="2" t="s">
        <v>0</v>
      </c>
      <c r="F327" s="1">
        <v>853</v>
      </c>
      <c r="G327" s="1">
        <v>845</v>
      </c>
      <c r="H327" s="1">
        <v>837</v>
      </c>
      <c r="I327" s="13">
        <f t="shared" si="607"/>
        <v>8000</v>
      </c>
      <c r="J327" s="13">
        <v>0</v>
      </c>
      <c r="K327" s="15">
        <f t="shared" si="608"/>
        <v>8000</v>
      </c>
    </row>
    <row r="328" spans="1:11" ht="15.75">
      <c r="A328" s="3">
        <v>43269</v>
      </c>
      <c r="B328" s="2" t="s">
        <v>79</v>
      </c>
      <c r="C328" s="2">
        <v>2500</v>
      </c>
      <c r="D328" s="2"/>
      <c r="E328" s="2" t="s">
        <v>0</v>
      </c>
      <c r="F328" s="1">
        <v>226.4</v>
      </c>
      <c r="G328" s="1">
        <v>224</v>
      </c>
      <c r="H328" s="1">
        <v>221.6</v>
      </c>
      <c r="I328" s="13">
        <f t="shared" si="607"/>
        <v>6000.0000000000146</v>
      </c>
      <c r="J328" s="13">
        <v>0</v>
      </c>
      <c r="K328" s="15">
        <f t="shared" si="608"/>
        <v>6000.0000000000146</v>
      </c>
    </row>
    <row r="329" spans="1:11" ht="15.75">
      <c r="A329" s="3">
        <v>43269</v>
      </c>
      <c r="B329" s="2" t="s">
        <v>6</v>
      </c>
      <c r="C329" s="2">
        <v>1100</v>
      </c>
      <c r="D329" s="2"/>
      <c r="E329" s="2" t="s">
        <v>3</v>
      </c>
      <c r="F329" s="1">
        <v>571</v>
      </c>
      <c r="G329" s="1">
        <v>577.5</v>
      </c>
      <c r="H329" s="1">
        <v>583.5</v>
      </c>
      <c r="I329" s="13">
        <f t="shared" si="607"/>
        <v>7150</v>
      </c>
      <c r="J329" s="13">
        <v>0</v>
      </c>
      <c r="K329" s="15">
        <f t="shared" si="608"/>
        <v>7150</v>
      </c>
    </row>
    <row r="330" spans="1:11" ht="15.75">
      <c r="A330" s="3">
        <v>43266</v>
      </c>
      <c r="B330" s="2" t="s">
        <v>78</v>
      </c>
      <c r="C330" s="2">
        <v>600</v>
      </c>
      <c r="D330" s="2"/>
      <c r="E330" s="2" t="s">
        <v>3</v>
      </c>
      <c r="F330" s="1">
        <v>390</v>
      </c>
      <c r="G330" s="1">
        <v>395</v>
      </c>
      <c r="H330" s="1"/>
      <c r="I330" s="13">
        <f t="shared" si="607"/>
        <v>3000</v>
      </c>
      <c r="J330" s="13">
        <f t="shared" ref="J330:J343" si="610">(IF(E330="SELL",IF(H330="",0,G330-H330),IF(E330="BUY",IF(H330="",0,H330-G330))))*C330</f>
        <v>0</v>
      </c>
      <c r="K330" s="15">
        <f t="shared" si="608"/>
        <v>3000</v>
      </c>
    </row>
    <row r="331" spans="1:11" ht="15.75">
      <c r="A331" s="3">
        <v>43265</v>
      </c>
      <c r="B331" s="2" t="s">
        <v>77</v>
      </c>
      <c r="C331" s="2">
        <v>4000</v>
      </c>
      <c r="D331" s="2"/>
      <c r="E331" s="2" t="s">
        <v>3</v>
      </c>
      <c r="F331" s="1">
        <v>130.69999999999999</v>
      </c>
      <c r="G331" s="1">
        <v>132.69999999999999</v>
      </c>
      <c r="H331" s="1">
        <v>134.69999999999999</v>
      </c>
      <c r="I331" s="13">
        <f t="shared" si="607"/>
        <v>8000</v>
      </c>
      <c r="J331" s="13">
        <f t="shared" si="610"/>
        <v>8000</v>
      </c>
      <c r="K331" s="15">
        <f t="shared" si="608"/>
        <v>16000</v>
      </c>
    </row>
    <row r="332" spans="1:11" ht="15.75">
      <c r="A332" s="3">
        <v>43264</v>
      </c>
      <c r="B332" s="2" t="s">
        <v>76</v>
      </c>
      <c r="C332" s="2">
        <v>7000</v>
      </c>
      <c r="D332" s="2"/>
      <c r="E332" s="2" t="s">
        <v>3</v>
      </c>
      <c r="F332" s="1">
        <v>76.150000000000006</v>
      </c>
      <c r="G332" s="1">
        <v>74.150000000000006</v>
      </c>
      <c r="H332" s="1"/>
      <c r="I332" s="13">
        <f t="shared" si="607"/>
        <v>-14000</v>
      </c>
      <c r="J332" s="13">
        <f t="shared" si="610"/>
        <v>0</v>
      </c>
      <c r="K332" s="15">
        <f t="shared" si="608"/>
        <v>-14000</v>
      </c>
    </row>
    <row r="333" spans="1:11" ht="15.75">
      <c r="A333" s="3">
        <v>43263</v>
      </c>
      <c r="B333" s="2" t="s">
        <v>66</v>
      </c>
      <c r="C333" s="2">
        <v>600</v>
      </c>
      <c r="D333" s="2"/>
      <c r="E333" s="2" t="s">
        <v>3</v>
      </c>
      <c r="F333" s="1">
        <v>851</v>
      </c>
      <c r="G333" s="1">
        <v>859.8</v>
      </c>
      <c r="H333" s="1"/>
      <c r="I333" s="13">
        <f t="shared" si="607"/>
        <v>5279.9999999999727</v>
      </c>
      <c r="J333" s="13">
        <f t="shared" si="610"/>
        <v>0</v>
      </c>
      <c r="K333" s="15">
        <f t="shared" si="608"/>
        <v>5279.9999999999727</v>
      </c>
    </row>
    <row r="334" spans="1:11" ht="15.75">
      <c r="A334" s="3">
        <v>43263</v>
      </c>
      <c r="B334" s="2" t="s">
        <v>64</v>
      </c>
      <c r="C334" s="2">
        <v>12000</v>
      </c>
      <c r="D334" s="2"/>
      <c r="E334" s="2" t="s">
        <v>3</v>
      </c>
      <c r="F334" s="1">
        <v>89.55</v>
      </c>
      <c r="G334" s="1">
        <v>90.55</v>
      </c>
      <c r="H334" s="1"/>
      <c r="I334" s="13">
        <f t="shared" si="607"/>
        <v>12000</v>
      </c>
      <c r="J334" s="13">
        <f t="shared" si="610"/>
        <v>0</v>
      </c>
      <c r="K334" s="15">
        <f t="shared" si="608"/>
        <v>12000</v>
      </c>
    </row>
    <row r="335" spans="1:11" ht="15.75">
      <c r="A335" s="3">
        <v>43263</v>
      </c>
      <c r="B335" s="2" t="s">
        <v>65</v>
      </c>
      <c r="C335" s="2">
        <v>900</v>
      </c>
      <c r="D335" s="2"/>
      <c r="E335" s="2" t="s">
        <v>0</v>
      </c>
      <c r="F335" s="1">
        <v>610</v>
      </c>
      <c r="G335" s="1">
        <v>620</v>
      </c>
      <c r="H335" s="1"/>
      <c r="I335" s="13">
        <f t="shared" si="607"/>
        <v>-9000</v>
      </c>
      <c r="J335" s="13">
        <f t="shared" si="610"/>
        <v>0</v>
      </c>
      <c r="K335" s="15">
        <f t="shared" si="608"/>
        <v>-9000</v>
      </c>
    </row>
    <row r="336" spans="1:11" ht="15.75">
      <c r="A336" s="3">
        <v>43262</v>
      </c>
      <c r="B336" s="2" t="s">
        <v>64</v>
      </c>
      <c r="C336" s="2">
        <v>12000</v>
      </c>
      <c r="D336" s="2"/>
      <c r="E336" s="2" t="s">
        <v>3</v>
      </c>
      <c r="F336" s="1">
        <v>86</v>
      </c>
      <c r="G336" s="1">
        <v>86.6</v>
      </c>
      <c r="H336" s="1"/>
      <c r="I336" s="13">
        <f t="shared" si="607"/>
        <v>7199.9999999999318</v>
      </c>
      <c r="J336" s="13">
        <f t="shared" si="610"/>
        <v>0</v>
      </c>
      <c r="K336" s="15">
        <f t="shared" si="608"/>
        <v>7199.9999999999318</v>
      </c>
    </row>
    <row r="337" spans="1:11" ht="15.75">
      <c r="A337" s="3">
        <v>43259</v>
      </c>
      <c r="B337" s="2" t="s">
        <v>63</v>
      </c>
      <c r="C337" s="2">
        <v>15000</v>
      </c>
      <c r="D337" s="2"/>
      <c r="E337" s="2" t="s">
        <v>3</v>
      </c>
      <c r="F337" s="1">
        <v>15.15</v>
      </c>
      <c r="G337" s="1">
        <v>15.55</v>
      </c>
      <c r="H337" s="1"/>
      <c r="I337" s="13">
        <f t="shared" si="607"/>
        <v>6000.0000000000055</v>
      </c>
      <c r="J337" s="13">
        <f t="shared" si="610"/>
        <v>0</v>
      </c>
      <c r="K337" s="15">
        <f t="shared" si="608"/>
        <v>6000.0000000000055</v>
      </c>
    </row>
    <row r="338" spans="1:11" ht="15.75">
      <c r="A338" s="3">
        <v>43259</v>
      </c>
      <c r="B338" s="2" t="s">
        <v>6</v>
      </c>
      <c r="C338" s="2">
        <v>1100</v>
      </c>
      <c r="D338" s="2"/>
      <c r="E338" s="2" t="s">
        <v>3</v>
      </c>
      <c r="F338" s="1">
        <v>522.79999999999995</v>
      </c>
      <c r="G338" s="1">
        <v>529.79999999999995</v>
      </c>
      <c r="H338" s="1"/>
      <c r="I338" s="13">
        <f t="shared" si="607"/>
        <v>7700</v>
      </c>
      <c r="J338" s="13">
        <f t="shared" si="610"/>
        <v>0</v>
      </c>
      <c r="K338" s="15">
        <f t="shared" si="608"/>
        <v>7700</v>
      </c>
    </row>
    <row r="339" spans="1:11" ht="15.75">
      <c r="A339" s="3">
        <v>43258</v>
      </c>
      <c r="B339" s="2" t="s">
        <v>62</v>
      </c>
      <c r="C339" s="2">
        <v>2000</v>
      </c>
      <c r="D339" s="2"/>
      <c r="E339" s="2" t="s">
        <v>3</v>
      </c>
      <c r="F339" s="1">
        <v>346</v>
      </c>
      <c r="G339" s="1">
        <v>350</v>
      </c>
      <c r="H339" s="1">
        <v>354</v>
      </c>
      <c r="I339" s="13">
        <f t="shared" si="607"/>
        <v>8000</v>
      </c>
      <c r="J339" s="13">
        <f t="shared" si="610"/>
        <v>8000</v>
      </c>
      <c r="K339" s="15">
        <f t="shared" si="608"/>
        <v>16000</v>
      </c>
    </row>
    <row r="340" spans="1:11" ht="15.75">
      <c r="A340" s="3">
        <v>43257</v>
      </c>
      <c r="B340" s="2" t="s">
        <v>11</v>
      </c>
      <c r="C340" s="2">
        <v>3500</v>
      </c>
      <c r="D340" s="2"/>
      <c r="E340" s="2" t="s">
        <v>3</v>
      </c>
      <c r="F340" s="1">
        <v>68</v>
      </c>
      <c r="G340" s="1">
        <v>70</v>
      </c>
      <c r="H340" s="1"/>
      <c r="I340" s="13">
        <f t="shared" si="607"/>
        <v>7000</v>
      </c>
      <c r="J340" s="13">
        <f t="shared" si="610"/>
        <v>0</v>
      </c>
      <c r="K340" s="15">
        <f t="shared" si="608"/>
        <v>7000</v>
      </c>
    </row>
    <row r="341" spans="1:11" ht="15.75">
      <c r="A341" s="3">
        <v>43256</v>
      </c>
      <c r="B341" s="2" t="s">
        <v>57</v>
      </c>
      <c r="C341" s="2">
        <v>250</v>
      </c>
      <c r="D341" s="2"/>
      <c r="E341" s="2" t="s">
        <v>0</v>
      </c>
      <c r="F341" s="1">
        <v>3250</v>
      </c>
      <c r="G341" s="1">
        <v>3226</v>
      </c>
      <c r="H341" s="1"/>
      <c r="I341" s="13">
        <f t="shared" si="607"/>
        <v>6000</v>
      </c>
      <c r="J341" s="13">
        <f t="shared" si="610"/>
        <v>0</v>
      </c>
      <c r="K341" s="15">
        <f t="shared" si="608"/>
        <v>6000</v>
      </c>
    </row>
    <row r="342" spans="1:11" ht="15.75">
      <c r="A342" s="3">
        <v>43256</v>
      </c>
      <c r="B342" s="2" t="s">
        <v>61</v>
      </c>
      <c r="C342" s="2">
        <v>500</v>
      </c>
      <c r="D342" s="2"/>
      <c r="E342" s="2" t="s">
        <v>0</v>
      </c>
      <c r="F342" s="1">
        <v>961</v>
      </c>
      <c r="G342" s="1">
        <v>977</v>
      </c>
      <c r="H342" s="1"/>
      <c r="I342" s="13">
        <f t="shared" si="607"/>
        <v>-8000</v>
      </c>
      <c r="J342" s="13">
        <f t="shared" si="610"/>
        <v>0</v>
      </c>
      <c r="K342" s="15">
        <f t="shared" si="608"/>
        <v>-8000</v>
      </c>
    </row>
    <row r="343" spans="1:11" ht="15.75">
      <c r="A343" s="3">
        <v>43252</v>
      </c>
      <c r="B343" s="2" t="s">
        <v>60</v>
      </c>
      <c r="C343" s="2">
        <v>45000</v>
      </c>
      <c r="D343" s="2"/>
      <c r="E343" s="2" t="s">
        <v>0</v>
      </c>
      <c r="F343" s="1">
        <v>16.3</v>
      </c>
      <c r="G343" s="1">
        <v>15.8</v>
      </c>
      <c r="H343" s="1"/>
      <c r="I343" s="13">
        <f t="shared" si="607"/>
        <v>22500</v>
      </c>
      <c r="J343" s="13">
        <f t="shared" si="610"/>
        <v>0</v>
      </c>
      <c r="K343" s="15">
        <f t="shared" si="608"/>
        <v>22500</v>
      </c>
    </row>
    <row r="344" spans="1:11" ht="15.75">
      <c r="A344" s="3">
        <v>43251</v>
      </c>
      <c r="B344" s="2" t="s">
        <v>69</v>
      </c>
      <c r="C344" s="2">
        <v>2200</v>
      </c>
      <c r="D344" s="2"/>
      <c r="E344" s="2" t="s">
        <v>3</v>
      </c>
      <c r="F344" s="1">
        <v>787</v>
      </c>
      <c r="G344" s="1">
        <v>792</v>
      </c>
      <c r="H344" s="1"/>
      <c r="I344" s="13">
        <f>(IF(E344="SELL",F344-G344,IF(E344="BUY",G344-F344)))*C344</f>
        <v>11000</v>
      </c>
      <c r="J344" s="13">
        <f>(IF(E344="SELL",IF(H344="",0,G344-H344),IF(E344="BUY",IF(H344="",0,H344-G344))))*C344</f>
        <v>0</v>
      </c>
      <c r="K344" s="15">
        <f>SUM(I344,J344)</f>
        <v>11000</v>
      </c>
    </row>
    <row r="345" spans="1:11" ht="15.75">
      <c r="A345" s="3">
        <v>43245</v>
      </c>
      <c r="B345" s="2" t="s">
        <v>68</v>
      </c>
      <c r="C345" s="2">
        <v>125</v>
      </c>
      <c r="D345" s="2"/>
      <c r="E345" s="2" t="s">
        <v>3</v>
      </c>
      <c r="F345" s="1">
        <v>5900</v>
      </c>
      <c r="G345" s="1">
        <v>5970</v>
      </c>
      <c r="H345" s="1">
        <v>6040</v>
      </c>
      <c r="I345" s="13">
        <f>(IF(E345="SELL",F345-G345,IF(E345="BUY",G345-F345)))*C345</f>
        <v>8750</v>
      </c>
      <c r="J345" s="13">
        <f>(IF(E345="SELL",IF(H345="",0,G345-H345),IF(E345="BUY",IF(H345="",0,H345-G345))))*C345</f>
        <v>8750</v>
      </c>
      <c r="K345" s="15">
        <f>SUM(I345,J345)</f>
        <v>17500</v>
      </c>
    </row>
    <row r="346" spans="1:11" ht="15.75">
      <c r="A346" s="3">
        <v>43244</v>
      </c>
      <c r="B346" s="2" t="s">
        <v>67</v>
      </c>
      <c r="C346" s="2">
        <v>1500</v>
      </c>
      <c r="D346" s="2"/>
      <c r="E346" s="2" t="s">
        <v>3</v>
      </c>
      <c r="F346" s="1">
        <v>502</v>
      </c>
      <c r="G346" s="1">
        <v>507</v>
      </c>
      <c r="H346" s="1">
        <v>512</v>
      </c>
      <c r="I346" s="13">
        <f>(IF(E346="SELL",F346-G346,IF(E346="BUY",G346-F346)))*C346</f>
        <v>7500</v>
      </c>
      <c r="J346" s="13">
        <f>(IF(E346="SELL",IF(H346="",0,G346-H346),IF(E346="BUY",IF(H346="",0,H346-G346))))*C346</f>
        <v>7500</v>
      </c>
      <c r="K346" s="15">
        <f>SUM(I346,J346)</f>
        <v>15000</v>
      </c>
    </row>
    <row r="347" spans="1:11" ht="15.75">
      <c r="A347" s="3">
        <v>43243</v>
      </c>
      <c r="B347" s="2" t="s">
        <v>33</v>
      </c>
      <c r="C347" s="2">
        <v>1600</v>
      </c>
      <c r="D347" s="2"/>
      <c r="E347" s="2" t="s">
        <v>0</v>
      </c>
      <c r="F347" s="1">
        <v>318.60000000000002</v>
      </c>
      <c r="G347" s="1">
        <v>314.60000000000002</v>
      </c>
      <c r="H347" s="1"/>
      <c r="I347" s="13">
        <f>(IF(E347="SELL",F347-G347,IF(E347="BUY",G347-F347)))*C347</f>
        <v>6400</v>
      </c>
      <c r="J347" s="13">
        <f>(IF(E347="SELL",IF(H347="",0,G347-H347),IF(E347="BUY",IF(H347="",0,H347-G347))))*C347</f>
        <v>0</v>
      </c>
      <c r="K347" s="15">
        <f>SUM(I347,J347)</f>
        <v>6400</v>
      </c>
    </row>
    <row r="348" spans="1:11" ht="15.75">
      <c r="A348" s="3">
        <v>43243</v>
      </c>
      <c r="B348" s="2" t="s">
        <v>34</v>
      </c>
      <c r="C348" s="2">
        <v>3800</v>
      </c>
      <c r="D348" s="2"/>
      <c r="E348" s="2" t="s">
        <v>3</v>
      </c>
      <c r="F348" s="1">
        <v>118.9</v>
      </c>
      <c r="G348" s="1">
        <v>118.9</v>
      </c>
      <c r="H348" s="1"/>
      <c r="I348" s="13">
        <f t="shared" ref="I348:I378" si="611">(IF(E348="SELL",F348-G348,IF(E348="BUY",G348-F348)))*C348</f>
        <v>0</v>
      </c>
      <c r="J348" s="13">
        <f t="shared" ref="J348:J378" si="612">(IF(E348="SELL",IF(H348="",0,G348-H348),IF(E348="BUY",IF(H348="",0,H348-G348))))*C348</f>
        <v>0</v>
      </c>
      <c r="K348" s="15">
        <f t="shared" ref="K348:K378" si="613">SUM(I348,J348)</f>
        <v>0</v>
      </c>
    </row>
    <row r="349" spans="1:11" ht="15.75">
      <c r="A349" s="3">
        <v>43242</v>
      </c>
      <c r="B349" s="2" t="s">
        <v>30</v>
      </c>
      <c r="C349" s="2">
        <v>1700</v>
      </c>
      <c r="D349" s="2"/>
      <c r="E349" s="2" t="s">
        <v>0</v>
      </c>
      <c r="F349" s="1">
        <v>365</v>
      </c>
      <c r="G349" s="1">
        <v>362</v>
      </c>
      <c r="H349" s="1"/>
      <c r="I349" s="13">
        <f t="shared" si="611"/>
        <v>5100</v>
      </c>
      <c r="J349" s="13">
        <f t="shared" si="612"/>
        <v>0</v>
      </c>
      <c r="K349" s="15">
        <f t="shared" si="613"/>
        <v>5100</v>
      </c>
    </row>
    <row r="350" spans="1:11" ht="15.75">
      <c r="A350" s="3">
        <v>43238</v>
      </c>
      <c r="B350" s="2" t="s">
        <v>32</v>
      </c>
      <c r="C350" s="2">
        <v>3000</v>
      </c>
      <c r="D350" s="2"/>
      <c r="E350" s="2" t="s">
        <v>0</v>
      </c>
      <c r="F350" s="1">
        <v>224</v>
      </c>
      <c r="G350" s="1">
        <v>222</v>
      </c>
      <c r="H350" s="1">
        <v>220</v>
      </c>
      <c r="I350" s="13">
        <f t="shared" si="611"/>
        <v>6000</v>
      </c>
      <c r="J350" s="13">
        <f t="shared" si="612"/>
        <v>6000</v>
      </c>
      <c r="K350" s="15">
        <f t="shared" si="613"/>
        <v>12000</v>
      </c>
    </row>
    <row r="351" spans="1:11" ht="15.75">
      <c r="A351" s="3">
        <v>43234</v>
      </c>
      <c r="B351" s="2" t="s">
        <v>20</v>
      </c>
      <c r="C351" s="2">
        <v>1200</v>
      </c>
      <c r="D351" s="2"/>
      <c r="E351" s="2" t="s">
        <v>0</v>
      </c>
      <c r="F351" s="1">
        <v>442</v>
      </c>
      <c r="G351" s="1">
        <v>435</v>
      </c>
      <c r="H351" s="1"/>
      <c r="I351" s="13">
        <f t="shared" si="611"/>
        <v>8400</v>
      </c>
      <c r="J351" s="13">
        <f t="shared" si="612"/>
        <v>0</v>
      </c>
      <c r="K351" s="15">
        <f t="shared" si="613"/>
        <v>8400</v>
      </c>
    </row>
    <row r="352" spans="1:11" ht="15.75">
      <c r="A352" s="3">
        <v>43231</v>
      </c>
      <c r="B352" s="2" t="s">
        <v>31</v>
      </c>
      <c r="C352" s="2">
        <v>6000</v>
      </c>
      <c r="D352" s="2"/>
      <c r="E352" s="2" t="s">
        <v>0</v>
      </c>
      <c r="F352" s="1">
        <v>119.8</v>
      </c>
      <c r="G352" s="1">
        <v>118.8</v>
      </c>
      <c r="H352" s="1"/>
      <c r="I352" s="13">
        <f t="shared" si="611"/>
        <v>6000</v>
      </c>
      <c r="J352" s="13">
        <f t="shared" si="612"/>
        <v>0</v>
      </c>
      <c r="K352" s="15">
        <f t="shared" si="613"/>
        <v>6000</v>
      </c>
    </row>
    <row r="353" spans="1:11" ht="15.75">
      <c r="A353" s="3">
        <v>43231</v>
      </c>
      <c r="B353" s="2" t="s">
        <v>30</v>
      </c>
      <c r="C353" s="2">
        <v>1700</v>
      </c>
      <c r="D353" s="2"/>
      <c r="E353" s="2" t="s">
        <v>0</v>
      </c>
      <c r="F353" s="1">
        <v>393</v>
      </c>
      <c r="G353" s="1">
        <v>390</v>
      </c>
      <c r="H353" s="1"/>
      <c r="I353" s="13">
        <f t="shared" si="611"/>
        <v>5100</v>
      </c>
      <c r="J353" s="13">
        <f t="shared" si="612"/>
        <v>0</v>
      </c>
      <c r="K353" s="15">
        <f t="shared" si="613"/>
        <v>5100</v>
      </c>
    </row>
    <row r="354" spans="1:11" ht="15.75">
      <c r="A354" s="3">
        <v>43223</v>
      </c>
      <c r="B354" s="2" t="s">
        <v>20</v>
      </c>
      <c r="C354" s="2">
        <v>3600</v>
      </c>
      <c r="D354" s="2"/>
      <c r="E354" s="2" t="s">
        <v>0</v>
      </c>
      <c r="F354" s="1">
        <v>531</v>
      </c>
      <c r="G354" s="1">
        <v>526</v>
      </c>
      <c r="H354" s="1">
        <v>531</v>
      </c>
      <c r="I354" s="13">
        <f t="shared" si="611"/>
        <v>18000</v>
      </c>
      <c r="J354" s="13">
        <f t="shared" si="612"/>
        <v>-18000</v>
      </c>
      <c r="K354" s="15">
        <f t="shared" si="613"/>
        <v>0</v>
      </c>
    </row>
    <row r="355" spans="1:11" ht="15.75">
      <c r="A355" s="3">
        <v>43220</v>
      </c>
      <c r="B355" s="2" t="s">
        <v>28</v>
      </c>
      <c r="C355" s="2">
        <v>5250</v>
      </c>
      <c r="D355" s="2"/>
      <c r="E355" s="2" t="s">
        <v>3</v>
      </c>
      <c r="F355" s="1">
        <v>365</v>
      </c>
      <c r="G355" s="1">
        <v>368</v>
      </c>
      <c r="H355" s="1"/>
      <c r="I355" s="13">
        <f t="shared" si="611"/>
        <v>15750</v>
      </c>
      <c r="J355" s="13">
        <f t="shared" si="612"/>
        <v>0</v>
      </c>
      <c r="K355" s="15">
        <f t="shared" si="613"/>
        <v>15750</v>
      </c>
    </row>
    <row r="356" spans="1:11" ht="15.75">
      <c r="A356" s="3">
        <v>43220</v>
      </c>
      <c r="B356" s="2" t="s">
        <v>29</v>
      </c>
      <c r="C356" s="2">
        <v>3000</v>
      </c>
      <c r="D356" s="2"/>
      <c r="E356" s="2" t="s">
        <v>0</v>
      </c>
      <c r="F356" s="1">
        <v>163</v>
      </c>
      <c r="G356" s="1">
        <v>161</v>
      </c>
      <c r="H356" s="1">
        <v>159</v>
      </c>
      <c r="I356" s="13">
        <f t="shared" si="611"/>
        <v>6000</v>
      </c>
      <c r="J356" s="13">
        <f t="shared" si="612"/>
        <v>6000</v>
      </c>
      <c r="K356" s="15">
        <f t="shared" si="613"/>
        <v>12000</v>
      </c>
    </row>
    <row r="357" spans="1:11" ht="15.75">
      <c r="A357" s="3">
        <v>43220</v>
      </c>
      <c r="B357" s="2" t="s">
        <v>29</v>
      </c>
      <c r="C357" s="2">
        <v>3000</v>
      </c>
      <c r="D357" s="2"/>
      <c r="E357" s="2" t="s">
        <v>0</v>
      </c>
      <c r="F357" s="1">
        <v>183</v>
      </c>
      <c r="G357" s="1">
        <v>181</v>
      </c>
      <c r="H357" s="1">
        <v>179</v>
      </c>
      <c r="I357" s="13">
        <f t="shared" si="611"/>
        <v>6000</v>
      </c>
      <c r="J357" s="13">
        <f t="shared" si="612"/>
        <v>6000</v>
      </c>
      <c r="K357" s="15">
        <f t="shared" si="613"/>
        <v>12000</v>
      </c>
    </row>
    <row r="358" spans="1:11" ht="15.75">
      <c r="A358" s="3">
        <v>43216</v>
      </c>
      <c r="B358" s="2" t="s">
        <v>28</v>
      </c>
      <c r="C358" s="2">
        <v>1750</v>
      </c>
      <c r="D358" s="2"/>
      <c r="E358" s="2" t="s">
        <v>3</v>
      </c>
      <c r="F358" s="1">
        <v>349.45</v>
      </c>
      <c r="G358" s="1">
        <v>352.45</v>
      </c>
      <c r="H358" s="1"/>
      <c r="I358" s="13">
        <f t="shared" si="611"/>
        <v>5250</v>
      </c>
      <c r="J358" s="13">
        <f t="shared" si="612"/>
        <v>0</v>
      </c>
      <c r="K358" s="15">
        <f t="shared" si="613"/>
        <v>5250</v>
      </c>
    </row>
    <row r="359" spans="1:11" ht="15.75">
      <c r="A359" s="3">
        <v>43210</v>
      </c>
      <c r="B359" s="2" t="s">
        <v>27</v>
      </c>
      <c r="C359" s="2">
        <v>8000</v>
      </c>
      <c r="D359" s="2"/>
      <c r="E359" s="2" t="s">
        <v>3</v>
      </c>
      <c r="F359" s="1">
        <v>85.2</v>
      </c>
      <c r="G359" s="1">
        <v>86.7</v>
      </c>
      <c r="H359" s="1"/>
      <c r="I359" s="13">
        <f t="shared" si="611"/>
        <v>12000</v>
      </c>
      <c r="J359" s="13">
        <f t="shared" si="612"/>
        <v>0</v>
      </c>
      <c r="K359" s="15">
        <f t="shared" si="613"/>
        <v>12000</v>
      </c>
    </row>
    <row r="360" spans="1:11" ht="15.75">
      <c r="A360" s="3">
        <v>43209</v>
      </c>
      <c r="B360" s="2" t="s">
        <v>27</v>
      </c>
      <c r="C360" s="2">
        <v>8000</v>
      </c>
      <c r="D360" s="2"/>
      <c r="E360" s="2" t="s">
        <v>3</v>
      </c>
      <c r="F360" s="1">
        <v>87</v>
      </c>
      <c r="G360" s="1">
        <v>87.3</v>
      </c>
      <c r="H360" s="1"/>
      <c r="I360" s="13">
        <f t="shared" si="611"/>
        <v>2399.9999999999773</v>
      </c>
      <c r="J360" s="13">
        <f t="shared" si="612"/>
        <v>0</v>
      </c>
      <c r="K360" s="15">
        <f t="shared" si="613"/>
        <v>2399.9999999999773</v>
      </c>
    </row>
    <row r="361" spans="1:11" ht="15.75">
      <c r="A361" s="3">
        <v>43202</v>
      </c>
      <c r="B361" s="2" t="s">
        <v>23</v>
      </c>
      <c r="C361" s="2">
        <v>4500</v>
      </c>
      <c r="D361" s="2"/>
      <c r="E361" s="2" t="s">
        <v>0</v>
      </c>
      <c r="F361" s="1">
        <v>274.35000000000002</v>
      </c>
      <c r="G361" s="1">
        <v>272.35000000000002</v>
      </c>
      <c r="H361" s="1"/>
      <c r="I361" s="13">
        <f t="shared" si="611"/>
        <v>9000</v>
      </c>
      <c r="J361" s="13">
        <f t="shared" si="612"/>
        <v>0</v>
      </c>
      <c r="K361" s="15">
        <f t="shared" si="613"/>
        <v>9000</v>
      </c>
    </row>
    <row r="362" spans="1:11" ht="15.75">
      <c r="A362" s="3">
        <v>43195</v>
      </c>
      <c r="B362" s="2" t="s">
        <v>26</v>
      </c>
      <c r="C362" s="2">
        <v>500</v>
      </c>
      <c r="D362" s="2"/>
      <c r="E362" s="2" t="s">
        <v>0</v>
      </c>
      <c r="F362" s="1">
        <v>1084.5</v>
      </c>
      <c r="G362" s="1">
        <v>1084.5</v>
      </c>
      <c r="H362" s="1"/>
      <c r="I362" s="13">
        <f t="shared" si="611"/>
        <v>0</v>
      </c>
      <c r="J362" s="13">
        <f t="shared" si="612"/>
        <v>0</v>
      </c>
      <c r="K362" s="15">
        <f t="shared" si="613"/>
        <v>0</v>
      </c>
    </row>
    <row r="363" spans="1:11" ht="15.75">
      <c r="A363" s="3">
        <v>43194</v>
      </c>
      <c r="B363" s="2" t="s">
        <v>25</v>
      </c>
      <c r="C363" s="2">
        <v>2800</v>
      </c>
      <c r="D363" s="2"/>
      <c r="E363" s="2" t="s">
        <v>3</v>
      </c>
      <c r="F363" s="1">
        <v>208.55</v>
      </c>
      <c r="G363" s="1">
        <v>210.55</v>
      </c>
      <c r="H363" s="1">
        <v>212.55</v>
      </c>
      <c r="I363" s="13">
        <f t="shared" si="611"/>
        <v>5600</v>
      </c>
      <c r="J363" s="13">
        <f t="shared" si="612"/>
        <v>5600</v>
      </c>
      <c r="K363" s="15">
        <f t="shared" si="613"/>
        <v>11200</v>
      </c>
    </row>
    <row r="364" spans="1:11" ht="15.75">
      <c r="A364" s="3">
        <v>43193</v>
      </c>
      <c r="B364" s="2" t="s">
        <v>24</v>
      </c>
      <c r="C364" s="2">
        <v>8000</v>
      </c>
      <c r="D364" s="2"/>
      <c r="E364" s="2" t="s">
        <v>3</v>
      </c>
      <c r="F364" s="1">
        <v>126</v>
      </c>
      <c r="G364" s="1">
        <v>127</v>
      </c>
      <c r="H364" s="1">
        <v>128</v>
      </c>
      <c r="I364" s="13">
        <f t="shared" si="611"/>
        <v>8000</v>
      </c>
      <c r="J364" s="13">
        <f t="shared" si="612"/>
        <v>8000</v>
      </c>
      <c r="K364" s="15">
        <f t="shared" si="613"/>
        <v>16000</v>
      </c>
    </row>
    <row r="365" spans="1:11" ht="15.75">
      <c r="A365" s="3">
        <v>43192</v>
      </c>
      <c r="B365" s="2" t="s">
        <v>9</v>
      </c>
      <c r="C365" s="2">
        <v>5600</v>
      </c>
      <c r="D365" s="2"/>
      <c r="E365" s="2" t="s">
        <v>3</v>
      </c>
      <c r="F365" s="1">
        <v>484</v>
      </c>
      <c r="G365" s="1">
        <v>488</v>
      </c>
      <c r="H365" s="1"/>
      <c r="I365" s="13">
        <f t="shared" si="611"/>
        <v>22400</v>
      </c>
      <c r="J365" s="13">
        <f t="shared" si="612"/>
        <v>0</v>
      </c>
      <c r="K365" s="15">
        <f t="shared" si="613"/>
        <v>22400</v>
      </c>
    </row>
    <row r="366" spans="1:11" ht="15.75">
      <c r="A366" s="3">
        <v>43192</v>
      </c>
      <c r="B366" s="2" t="s">
        <v>23</v>
      </c>
      <c r="C366" s="2">
        <v>9000</v>
      </c>
      <c r="D366" s="2"/>
      <c r="E366" s="2" t="s">
        <v>3</v>
      </c>
      <c r="F366" s="1">
        <v>273</v>
      </c>
      <c r="G366" s="1">
        <v>275</v>
      </c>
      <c r="H366" s="1">
        <v>277</v>
      </c>
      <c r="I366" s="13">
        <f t="shared" si="611"/>
        <v>18000</v>
      </c>
      <c r="J366" s="13">
        <f t="shared" si="612"/>
        <v>18000</v>
      </c>
      <c r="K366" s="15">
        <f t="shared" si="613"/>
        <v>36000</v>
      </c>
    </row>
    <row r="367" spans="1:11" ht="15.75">
      <c r="A367" s="3">
        <v>43187</v>
      </c>
      <c r="B367" s="2" t="s">
        <v>10</v>
      </c>
      <c r="C367" s="2">
        <v>56000</v>
      </c>
      <c r="D367" s="2"/>
      <c r="E367" s="2" t="s">
        <v>0</v>
      </c>
      <c r="F367" s="1">
        <v>22.4</v>
      </c>
      <c r="G367" s="1">
        <v>21.9</v>
      </c>
      <c r="H367" s="1"/>
      <c r="I367" s="13">
        <f t="shared" si="611"/>
        <v>28000</v>
      </c>
      <c r="J367" s="13">
        <f t="shared" si="612"/>
        <v>0</v>
      </c>
      <c r="K367" s="15">
        <f t="shared" si="613"/>
        <v>28000</v>
      </c>
    </row>
    <row r="368" spans="1:11" ht="15.75">
      <c r="A368" s="3">
        <v>43186</v>
      </c>
      <c r="B368" s="2" t="s">
        <v>22</v>
      </c>
      <c r="C368" s="2">
        <v>3300</v>
      </c>
      <c r="D368" s="2"/>
      <c r="E368" s="2" t="s">
        <v>3</v>
      </c>
      <c r="F368" s="1">
        <v>564</v>
      </c>
      <c r="G368" s="1">
        <v>558</v>
      </c>
      <c r="H368" s="1"/>
      <c r="I368" s="13">
        <f t="shared" si="611"/>
        <v>-19800</v>
      </c>
      <c r="J368" s="13">
        <f t="shared" si="612"/>
        <v>0</v>
      </c>
      <c r="K368" s="15">
        <f t="shared" si="613"/>
        <v>-19800</v>
      </c>
    </row>
    <row r="369" spans="1:11" ht="15.75">
      <c r="A369" s="3">
        <v>43185</v>
      </c>
      <c r="B369" s="2" t="s">
        <v>22</v>
      </c>
      <c r="C369" s="2">
        <v>3300</v>
      </c>
      <c r="D369" s="2"/>
      <c r="E369" s="2" t="s">
        <v>3</v>
      </c>
      <c r="F369" s="1">
        <v>540</v>
      </c>
      <c r="G369" s="1">
        <v>545</v>
      </c>
      <c r="H369" s="1"/>
      <c r="I369" s="13">
        <f t="shared" si="611"/>
        <v>16500</v>
      </c>
      <c r="J369" s="13">
        <f t="shared" si="612"/>
        <v>0</v>
      </c>
      <c r="K369" s="15">
        <f t="shared" si="613"/>
        <v>16500</v>
      </c>
    </row>
    <row r="370" spans="1:11" ht="15.75">
      <c r="A370" s="3">
        <v>43185</v>
      </c>
      <c r="B370" s="2" t="s">
        <v>21</v>
      </c>
      <c r="C370" s="2">
        <v>1100</v>
      </c>
      <c r="D370" s="2"/>
      <c r="E370" s="2" t="s">
        <v>3</v>
      </c>
      <c r="F370" s="1">
        <v>939</v>
      </c>
      <c r="G370" s="1">
        <v>949</v>
      </c>
      <c r="H370" s="1">
        <v>959</v>
      </c>
      <c r="I370" s="13">
        <f t="shared" si="611"/>
        <v>11000</v>
      </c>
      <c r="J370" s="13">
        <f t="shared" si="612"/>
        <v>11000</v>
      </c>
      <c r="K370" s="15">
        <f t="shared" si="613"/>
        <v>22000</v>
      </c>
    </row>
    <row r="371" spans="1:11" ht="15.75">
      <c r="A371" s="3">
        <v>43181</v>
      </c>
      <c r="B371" s="2" t="s">
        <v>20</v>
      </c>
      <c r="C371" s="2">
        <v>4800</v>
      </c>
      <c r="D371" s="2"/>
      <c r="E371" s="2" t="s">
        <v>0</v>
      </c>
      <c r="F371" s="1">
        <v>648</v>
      </c>
      <c r="G371" s="1">
        <v>642</v>
      </c>
      <c r="H371" s="1">
        <v>636</v>
      </c>
      <c r="I371" s="13">
        <f t="shared" si="611"/>
        <v>28800</v>
      </c>
      <c r="J371" s="13">
        <f t="shared" si="612"/>
        <v>28800</v>
      </c>
      <c r="K371" s="15">
        <f t="shared" si="613"/>
        <v>57600</v>
      </c>
    </row>
    <row r="372" spans="1:11" ht="15.75">
      <c r="A372" s="3">
        <v>43180</v>
      </c>
      <c r="B372" s="2" t="s">
        <v>19</v>
      </c>
      <c r="C372" s="2">
        <v>30000</v>
      </c>
      <c r="D372" s="2"/>
      <c r="E372" s="2" t="s">
        <v>3</v>
      </c>
      <c r="F372" s="1">
        <v>77.2</v>
      </c>
      <c r="G372" s="1">
        <v>76</v>
      </c>
      <c r="H372" s="1"/>
      <c r="I372" s="13">
        <f t="shared" si="611"/>
        <v>-36000.000000000087</v>
      </c>
      <c r="J372" s="13">
        <f t="shared" si="612"/>
        <v>0</v>
      </c>
      <c r="K372" s="15">
        <f t="shared" si="613"/>
        <v>-36000.000000000087</v>
      </c>
    </row>
    <row r="373" spans="1:11" ht="15.75">
      <c r="A373" s="3">
        <v>43179</v>
      </c>
      <c r="B373" s="2" t="s">
        <v>15</v>
      </c>
      <c r="C373" s="2">
        <v>24000</v>
      </c>
      <c r="D373" s="2"/>
      <c r="E373" s="2" t="s">
        <v>3</v>
      </c>
      <c r="F373" s="1">
        <v>95</v>
      </c>
      <c r="G373" s="1">
        <v>96.5</v>
      </c>
      <c r="H373" s="1"/>
      <c r="I373" s="13">
        <f t="shared" si="611"/>
        <v>36000</v>
      </c>
      <c r="J373" s="13">
        <f t="shared" si="612"/>
        <v>0</v>
      </c>
      <c r="K373" s="15">
        <f t="shared" si="613"/>
        <v>36000</v>
      </c>
    </row>
    <row r="374" spans="1:11" ht="15.75">
      <c r="A374" s="3">
        <v>43178</v>
      </c>
      <c r="B374" s="2" t="s">
        <v>9</v>
      </c>
      <c r="C374" s="2">
        <v>5600</v>
      </c>
      <c r="D374" s="2"/>
      <c r="E374" s="2" t="s">
        <v>0</v>
      </c>
      <c r="F374" s="1">
        <v>425</v>
      </c>
      <c r="G374" s="1">
        <v>421</v>
      </c>
      <c r="H374" s="1">
        <v>417</v>
      </c>
      <c r="I374" s="13">
        <f t="shared" si="611"/>
        <v>22400</v>
      </c>
      <c r="J374" s="13">
        <f t="shared" si="612"/>
        <v>22400</v>
      </c>
      <c r="K374" s="15">
        <f t="shared" si="613"/>
        <v>44800</v>
      </c>
    </row>
    <row r="375" spans="1:11" ht="15.75">
      <c r="A375" s="3">
        <v>43178</v>
      </c>
      <c r="B375" s="2" t="s">
        <v>18</v>
      </c>
      <c r="C375" s="2">
        <v>12000</v>
      </c>
      <c r="D375" s="2"/>
      <c r="E375" s="2" t="s">
        <v>0</v>
      </c>
      <c r="F375" s="1">
        <v>136</v>
      </c>
      <c r="G375" s="1">
        <v>135</v>
      </c>
      <c r="H375" s="1">
        <v>133</v>
      </c>
      <c r="I375" s="13">
        <f t="shared" si="611"/>
        <v>12000</v>
      </c>
      <c r="J375" s="13">
        <f t="shared" si="612"/>
        <v>24000</v>
      </c>
      <c r="K375" s="15">
        <f t="shared" si="613"/>
        <v>36000</v>
      </c>
    </row>
    <row r="376" spans="1:11" ht="15.75">
      <c r="A376" s="3">
        <v>43174</v>
      </c>
      <c r="B376" s="2" t="s">
        <v>17</v>
      </c>
      <c r="C376" s="2">
        <v>600</v>
      </c>
      <c r="D376" s="2"/>
      <c r="E376" s="2" t="s">
        <v>3</v>
      </c>
      <c r="F376" s="1">
        <v>1450</v>
      </c>
      <c r="G376" s="1">
        <v>1460</v>
      </c>
      <c r="H376" s="1"/>
      <c r="I376" s="13">
        <f t="shared" si="611"/>
        <v>6000</v>
      </c>
      <c r="J376" s="13">
        <f t="shared" si="612"/>
        <v>0</v>
      </c>
      <c r="K376" s="15">
        <f t="shared" si="613"/>
        <v>6000</v>
      </c>
    </row>
    <row r="377" spans="1:11" ht="15.75">
      <c r="A377" s="3">
        <v>43173</v>
      </c>
      <c r="B377" s="2" t="s">
        <v>15</v>
      </c>
      <c r="C377" s="2">
        <v>6000</v>
      </c>
      <c r="D377" s="2"/>
      <c r="E377" s="2" t="s">
        <v>3</v>
      </c>
      <c r="F377" s="1">
        <v>96.5</v>
      </c>
      <c r="G377" s="1">
        <v>98.5</v>
      </c>
      <c r="H377" s="1">
        <v>100.5</v>
      </c>
      <c r="I377" s="13">
        <f t="shared" si="611"/>
        <v>12000</v>
      </c>
      <c r="J377" s="13">
        <f t="shared" si="612"/>
        <v>12000</v>
      </c>
      <c r="K377" s="15">
        <f t="shared" si="613"/>
        <v>24000</v>
      </c>
    </row>
    <row r="378" spans="1:11" ht="15.75">
      <c r="A378" s="3">
        <v>43172</v>
      </c>
      <c r="B378" s="2" t="s">
        <v>16</v>
      </c>
      <c r="C378" s="2">
        <v>16000</v>
      </c>
      <c r="D378" s="2"/>
      <c r="E378" s="2" t="s">
        <v>3</v>
      </c>
      <c r="F378" s="1">
        <v>100.8</v>
      </c>
      <c r="G378" s="1">
        <v>101.5</v>
      </c>
      <c r="H378" s="1">
        <v>102.5</v>
      </c>
      <c r="I378" s="13">
        <f t="shared" si="611"/>
        <v>11200.000000000045</v>
      </c>
      <c r="J378" s="13">
        <f t="shared" si="612"/>
        <v>16000</v>
      </c>
      <c r="K378" s="15">
        <f t="shared" si="613"/>
        <v>27200.000000000044</v>
      </c>
    </row>
    <row r="379" spans="1:11" ht="15.75">
      <c r="A379" s="3">
        <v>43172</v>
      </c>
      <c r="B379" s="2" t="s">
        <v>15</v>
      </c>
      <c r="C379" s="2">
        <v>18000</v>
      </c>
      <c r="D379" s="2"/>
      <c r="E379" s="2" t="s">
        <v>3</v>
      </c>
      <c r="F379" s="1">
        <v>98</v>
      </c>
      <c r="G379" s="1">
        <v>99</v>
      </c>
      <c r="H379" s="1">
        <v>100</v>
      </c>
      <c r="I379" s="13">
        <f t="shared" ref="I379:I395" si="614">(IF(E379="SELL",F379-G379,IF(E379="BUY",G379-F379)))*C379</f>
        <v>18000</v>
      </c>
      <c r="J379" s="13">
        <f t="shared" ref="J379:J395" si="615">(IF(E379="SELL",IF(H379="",0,G379-H379),IF(E379="BUY",IF(H379="",0,H379-G379))))*C379</f>
        <v>18000</v>
      </c>
      <c r="K379" s="15">
        <f t="shared" ref="K379:K395" si="616">SUM(I379,J379)</f>
        <v>36000</v>
      </c>
    </row>
    <row r="380" spans="1:11" ht="15.75">
      <c r="A380" s="3">
        <v>43168</v>
      </c>
      <c r="B380" s="2" t="s">
        <v>14</v>
      </c>
      <c r="C380" s="2">
        <v>1200</v>
      </c>
      <c r="D380" s="2"/>
      <c r="E380" s="2" t="s">
        <v>0</v>
      </c>
      <c r="F380" s="1">
        <v>1192</v>
      </c>
      <c r="G380" s="1">
        <v>1192</v>
      </c>
      <c r="H380" s="1"/>
      <c r="I380" s="13">
        <f t="shared" si="614"/>
        <v>0</v>
      </c>
      <c r="J380" s="13">
        <f t="shared" si="615"/>
        <v>0</v>
      </c>
      <c r="K380" s="15">
        <f t="shared" si="616"/>
        <v>0</v>
      </c>
    </row>
    <row r="381" spans="1:11" ht="15.75">
      <c r="A381" s="3">
        <v>43168</v>
      </c>
      <c r="B381" s="2" t="s">
        <v>10</v>
      </c>
      <c r="C381" s="2">
        <v>56000</v>
      </c>
      <c r="D381" s="2"/>
      <c r="E381" s="2" t="s">
        <v>0</v>
      </c>
      <c r="F381" s="1">
        <v>24</v>
      </c>
      <c r="G381" s="1">
        <v>23</v>
      </c>
      <c r="H381" s="1">
        <v>22</v>
      </c>
      <c r="I381" s="13">
        <f t="shared" si="614"/>
        <v>56000</v>
      </c>
      <c r="J381" s="13">
        <f t="shared" si="615"/>
        <v>56000</v>
      </c>
      <c r="K381" s="15">
        <f t="shared" si="616"/>
        <v>112000</v>
      </c>
    </row>
    <row r="382" spans="1:11" ht="15.75">
      <c r="A382" s="3">
        <v>43166</v>
      </c>
      <c r="B382" s="2" t="s">
        <v>13</v>
      </c>
      <c r="C382" s="2">
        <v>1600</v>
      </c>
      <c r="D382" s="2"/>
      <c r="E382" s="2" t="s">
        <v>3</v>
      </c>
      <c r="F382" s="1">
        <v>1115</v>
      </c>
      <c r="G382" s="1">
        <v>1100</v>
      </c>
      <c r="H382" s="1"/>
      <c r="I382" s="13">
        <f t="shared" si="614"/>
        <v>-24000</v>
      </c>
      <c r="J382" s="13">
        <f t="shared" si="615"/>
        <v>0</v>
      </c>
      <c r="K382" s="15">
        <f t="shared" si="616"/>
        <v>-24000</v>
      </c>
    </row>
    <row r="383" spans="1:11" ht="15.75">
      <c r="A383" s="3">
        <v>43165</v>
      </c>
      <c r="B383" s="2" t="s">
        <v>12</v>
      </c>
      <c r="C383" s="2">
        <v>18000</v>
      </c>
      <c r="D383" s="2"/>
      <c r="E383" s="2" t="s">
        <v>3</v>
      </c>
      <c r="F383" s="1">
        <v>115</v>
      </c>
      <c r="G383" s="1">
        <v>113</v>
      </c>
      <c r="H383" s="1"/>
      <c r="I383" s="13">
        <f t="shared" si="614"/>
        <v>-36000</v>
      </c>
      <c r="J383" s="13">
        <f t="shared" si="615"/>
        <v>0</v>
      </c>
      <c r="K383" s="15">
        <f t="shared" si="616"/>
        <v>-36000</v>
      </c>
    </row>
    <row r="384" spans="1:11" ht="15.75">
      <c r="A384" s="3">
        <v>43164</v>
      </c>
      <c r="B384" s="2" t="s">
        <v>11</v>
      </c>
      <c r="C384" s="2">
        <v>7000</v>
      </c>
      <c r="D384" s="2"/>
      <c r="E384" s="2" t="s">
        <v>0</v>
      </c>
      <c r="F384" s="1">
        <v>107.5</v>
      </c>
      <c r="G384" s="1">
        <v>106</v>
      </c>
      <c r="H384" s="1"/>
      <c r="I384" s="13">
        <f t="shared" si="614"/>
        <v>10500</v>
      </c>
      <c r="J384" s="13">
        <f t="shared" si="615"/>
        <v>0</v>
      </c>
      <c r="K384" s="15">
        <f t="shared" si="616"/>
        <v>10500</v>
      </c>
    </row>
    <row r="385" spans="1:11" ht="15.75">
      <c r="A385" s="3">
        <v>43159</v>
      </c>
      <c r="B385" s="2" t="s">
        <v>1</v>
      </c>
      <c r="C385" s="2">
        <v>8000</v>
      </c>
      <c r="D385" s="2"/>
      <c r="E385" s="2" t="s">
        <v>3</v>
      </c>
      <c r="F385" s="1">
        <v>94.5</v>
      </c>
      <c r="G385" s="1">
        <v>94.5</v>
      </c>
      <c r="H385" s="1"/>
      <c r="I385" s="13">
        <f t="shared" si="614"/>
        <v>0</v>
      </c>
      <c r="J385" s="13">
        <f t="shared" si="615"/>
        <v>0</v>
      </c>
      <c r="K385" s="15">
        <f t="shared" si="616"/>
        <v>0</v>
      </c>
    </row>
    <row r="386" spans="1:11" ht="15.75">
      <c r="A386" s="3">
        <v>43157</v>
      </c>
      <c r="B386" s="2" t="s">
        <v>10</v>
      </c>
      <c r="C386" s="2">
        <v>56000</v>
      </c>
      <c r="D386" s="2"/>
      <c r="E386" s="2" t="s">
        <v>3</v>
      </c>
      <c r="F386" s="1">
        <v>29.7</v>
      </c>
      <c r="G386" s="1">
        <v>30.5</v>
      </c>
      <c r="H386" s="1">
        <v>31.7</v>
      </c>
      <c r="I386" s="13">
        <f t="shared" si="614"/>
        <v>44800.000000000036</v>
      </c>
      <c r="J386" s="13">
        <f t="shared" si="615"/>
        <v>67199.999999999956</v>
      </c>
      <c r="K386" s="15">
        <f t="shared" si="616"/>
        <v>112000</v>
      </c>
    </row>
    <row r="387" spans="1:11" ht="15.75">
      <c r="A387" s="3">
        <v>43154</v>
      </c>
      <c r="B387" s="2" t="s">
        <v>9</v>
      </c>
      <c r="C387" s="2">
        <v>28000</v>
      </c>
      <c r="D387" s="2"/>
      <c r="E387" s="2" t="s">
        <v>3</v>
      </c>
      <c r="F387" s="1">
        <v>468</v>
      </c>
      <c r="G387" s="1">
        <v>468</v>
      </c>
      <c r="H387" s="1"/>
      <c r="I387" s="13">
        <f t="shared" si="614"/>
        <v>0</v>
      </c>
      <c r="J387" s="13">
        <f t="shared" si="615"/>
        <v>0</v>
      </c>
      <c r="K387" s="15">
        <f t="shared" si="616"/>
        <v>0</v>
      </c>
    </row>
    <row r="388" spans="1:11" ht="15.75">
      <c r="A388" s="3">
        <v>43154</v>
      </c>
      <c r="B388" s="2" t="s">
        <v>8</v>
      </c>
      <c r="C388" s="2">
        <v>34000</v>
      </c>
      <c r="D388" s="2"/>
      <c r="E388" s="2" t="s">
        <v>3</v>
      </c>
      <c r="F388" s="1">
        <v>18.2</v>
      </c>
      <c r="G388" s="1">
        <v>19</v>
      </c>
      <c r="H388" s="1">
        <v>20</v>
      </c>
      <c r="I388" s="13">
        <f t="shared" si="614"/>
        <v>27200.000000000025</v>
      </c>
      <c r="J388" s="13">
        <f t="shared" si="615"/>
        <v>34000</v>
      </c>
      <c r="K388" s="15">
        <f t="shared" si="616"/>
        <v>61200.000000000029</v>
      </c>
    </row>
    <row r="389" spans="1:11" ht="15.75">
      <c r="A389" s="3">
        <v>43154</v>
      </c>
      <c r="B389" s="2" t="s">
        <v>7</v>
      </c>
      <c r="C389" s="2">
        <v>1500</v>
      </c>
      <c r="D389" s="2"/>
      <c r="E389" s="2" t="s">
        <v>3</v>
      </c>
      <c r="F389" s="1">
        <v>574</v>
      </c>
      <c r="G389" s="1">
        <v>579</v>
      </c>
      <c r="H389" s="1"/>
      <c r="I389" s="13">
        <f t="shared" si="614"/>
        <v>7500</v>
      </c>
      <c r="J389" s="13">
        <f t="shared" si="615"/>
        <v>0</v>
      </c>
      <c r="K389" s="15">
        <f t="shared" si="616"/>
        <v>7500</v>
      </c>
    </row>
    <row r="390" spans="1:11" ht="15.75">
      <c r="A390" s="3">
        <v>43154</v>
      </c>
      <c r="B390" s="2" t="s">
        <v>6</v>
      </c>
      <c r="C390" s="2">
        <v>2200</v>
      </c>
      <c r="D390" s="2"/>
      <c r="E390" s="2" t="s">
        <v>3</v>
      </c>
      <c r="F390" s="1">
        <v>567</v>
      </c>
      <c r="G390" s="1">
        <v>572</v>
      </c>
      <c r="H390" s="1"/>
      <c r="I390" s="13">
        <f t="shared" si="614"/>
        <v>11000</v>
      </c>
      <c r="J390" s="13">
        <f t="shared" si="615"/>
        <v>0</v>
      </c>
      <c r="K390" s="15">
        <f t="shared" si="616"/>
        <v>11000</v>
      </c>
    </row>
    <row r="391" spans="1:11" ht="15.75">
      <c r="A391" s="3">
        <v>43152</v>
      </c>
      <c r="B391" s="2" t="s">
        <v>5</v>
      </c>
      <c r="C391" s="2">
        <v>2400</v>
      </c>
      <c r="D391" s="2"/>
      <c r="E391" s="2" t="s">
        <v>3</v>
      </c>
      <c r="F391" s="1">
        <v>719</v>
      </c>
      <c r="G391" s="1">
        <v>725</v>
      </c>
      <c r="H391" s="1"/>
      <c r="I391" s="13">
        <f t="shared" si="614"/>
        <v>14400</v>
      </c>
      <c r="J391" s="13">
        <f t="shared" si="615"/>
        <v>0</v>
      </c>
      <c r="K391" s="15">
        <f t="shared" si="616"/>
        <v>14400</v>
      </c>
    </row>
    <row r="392" spans="1:11" ht="15.75">
      <c r="A392" s="3">
        <v>43151</v>
      </c>
      <c r="B392" s="2" t="s">
        <v>4</v>
      </c>
      <c r="C392" s="2">
        <v>2500</v>
      </c>
      <c r="D392" s="2"/>
      <c r="E392" s="2" t="s">
        <v>3</v>
      </c>
      <c r="F392" s="1">
        <v>518</v>
      </c>
      <c r="G392" s="1">
        <v>523</v>
      </c>
      <c r="H392" s="1"/>
      <c r="I392" s="13">
        <f t="shared" si="614"/>
        <v>12500</v>
      </c>
      <c r="J392" s="13">
        <f t="shared" si="615"/>
        <v>0</v>
      </c>
      <c r="K392" s="15">
        <f t="shared" si="616"/>
        <v>12500</v>
      </c>
    </row>
    <row r="393" spans="1:11" ht="15.75">
      <c r="A393" s="3">
        <v>43150</v>
      </c>
      <c r="B393" s="2" t="s">
        <v>2</v>
      </c>
      <c r="C393" s="2">
        <v>1600</v>
      </c>
      <c r="D393" s="2"/>
      <c r="E393" s="2" t="s">
        <v>0</v>
      </c>
      <c r="F393" s="1">
        <v>1025</v>
      </c>
      <c r="G393" s="1">
        <v>1016</v>
      </c>
      <c r="H393" s="1"/>
      <c r="I393" s="13">
        <f t="shared" si="614"/>
        <v>14400</v>
      </c>
      <c r="J393" s="13">
        <f t="shared" si="615"/>
        <v>0</v>
      </c>
      <c r="K393" s="15">
        <f t="shared" si="616"/>
        <v>14400</v>
      </c>
    </row>
    <row r="394" spans="1:11" ht="15.75">
      <c r="A394" s="3">
        <v>43150</v>
      </c>
      <c r="B394" s="2" t="s">
        <v>1</v>
      </c>
      <c r="C394" s="2">
        <v>8000</v>
      </c>
      <c r="D394" s="2"/>
      <c r="E394" s="2" t="s">
        <v>0</v>
      </c>
      <c r="F394" s="1">
        <v>121</v>
      </c>
      <c r="G394" s="1">
        <v>119</v>
      </c>
      <c r="H394" s="1">
        <v>117</v>
      </c>
      <c r="I394" s="13">
        <f t="shared" si="614"/>
        <v>16000</v>
      </c>
      <c r="J394" s="13">
        <f t="shared" si="615"/>
        <v>16000</v>
      </c>
      <c r="K394" s="15">
        <f t="shared" si="616"/>
        <v>32000</v>
      </c>
    </row>
    <row r="395" spans="1:11" ht="15.75">
      <c r="A395" s="3">
        <v>43147</v>
      </c>
      <c r="B395" s="2" t="s">
        <v>1</v>
      </c>
      <c r="C395" s="2">
        <v>8000</v>
      </c>
      <c r="D395" s="2"/>
      <c r="E395" s="2" t="s">
        <v>0</v>
      </c>
      <c r="F395" s="1">
        <v>122</v>
      </c>
      <c r="G395" s="1">
        <v>122</v>
      </c>
      <c r="H395" s="1"/>
      <c r="I395" s="13">
        <f t="shared" si="614"/>
        <v>0</v>
      </c>
      <c r="J395" s="13">
        <f t="shared" si="615"/>
        <v>0</v>
      </c>
      <c r="K395" s="15">
        <f t="shared" si="616"/>
        <v>0</v>
      </c>
    </row>
    <row r="396" spans="1:11" ht="15.75">
      <c r="A396" s="3">
        <v>43145</v>
      </c>
      <c r="B396" s="2" t="s">
        <v>40</v>
      </c>
      <c r="C396" s="2">
        <v>2400</v>
      </c>
      <c r="D396" s="2"/>
      <c r="E396" s="2" t="s">
        <v>3</v>
      </c>
      <c r="F396" s="1">
        <v>295.25</v>
      </c>
      <c r="G396" s="1">
        <v>291.25</v>
      </c>
      <c r="H396" s="1"/>
      <c r="I396" s="13">
        <f t="shared" ref="I396" si="617">(IF(E396="SELL",F396-G396,IF(E396="BUY",G396-F396)))*C396</f>
        <v>-9600</v>
      </c>
      <c r="J396" s="13">
        <f t="shared" ref="J396" si="618">(IF(E396="SELL",IF(H396="",0,G396-H396),IF(E396="BUY",IF(H396="",0,H396-G396))))*C396</f>
        <v>0</v>
      </c>
      <c r="K396" s="15">
        <f t="shared" ref="K396" si="619">SUM(I396,J396)</f>
        <v>-9600</v>
      </c>
    </row>
    <row r="397" spans="1:11" ht="15.75">
      <c r="A397" s="3">
        <v>43145</v>
      </c>
      <c r="B397" s="2" t="s">
        <v>4</v>
      </c>
      <c r="C397" s="2">
        <v>1250</v>
      </c>
      <c r="D397" s="2"/>
      <c r="E397" s="2" t="s">
        <v>3</v>
      </c>
      <c r="F397" s="1">
        <v>513</v>
      </c>
      <c r="G397" s="1">
        <v>520</v>
      </c>
      <c r="H397" s="1"/>
      <c r="I397" s="13">
        <f t="shared" ref="I397:I429" si="620">(IF(E397="SELL",F397-G397,IF(E397="BUY",G397-F397)))*C397</f>
        <v>8750</v>
      </c>
      <c r="J397" s="13">
        <f t="shared" ref="J397:J429" si="621">(IF(E397="SELL",IF(H397="",0,G397-H397),IF(E397="BUY",IF(H397="",0,H397-G397))))*C397</f>
        <v>0</v>
      </c>
      <c r="K397" s="15">
        <f t="shared" ref="K397:K430" si="622">SUM(I397,J397)</f>
        <v>8750</v>
      </c>
    </row>
    <row r="398" spans="1:11" ht="15.75">
      <c r="A398" s="3">
        <v>43140</v>
      </c>
      <c r="B398" s="2" t="s">
        <v>14</v>
      </c>
      <c r="C398" s="2">
        <v>300</v>
      </c>
      <c r="D398" s="2"/>
      <c r="E398" s="2" t="s">
        <v>3</v>
      </c>
      <c r="F398" s="1">
        <v>1230</v>
      </c>
      <c r="G398" s="1">
        <v>1269</v>
      </c>
      <c r="H398" s="1"/>
      <c r="I398" s="13">
        <f t="shared" si="620"/>
        <v>11700</v>
      </c>
      <c r="J398" s="13">
        <f t="shared" si="621"/>
        <v>0</v>
      </c>
      <c r="K398" s="15">
        <f t="shared" si="622"/>
        <v>11700</v>
      </c>
    </row>
    <row r="399" spans="1:11" ht="15.75">
      <c r="A399" s="3">
        <v>43139</v>
      </c>
      <c r="B399" s="2" t="s">
        <v>39</v>
      </c>
      <c r="C399" s="2">
        <v>600</v>
      </c>
      <c r="D399" s="2"/>
      <c r="E399" s="2" t="s">
        <v>3</v>
      </c>
      <c r="F399" s="1">
        <v>1265</v>
      </c>
      <c r="G399" s="1">
        <v>1275</v>
      </c>
      <c r="H399" s="1">
        <v>1285</v>
      </c>
      <c r="I399" s="13">
        <f t="shared" si="620"/>
        <v>6000</v>
      </c>
      <c r="J399" s="13">
        <f t="shared" si="621"/>
        <v>6000</v>
      </c>
      <c r="K399" s="15">
        <f t="shared" si="622"/>
        <v>12000</v>
      </c>
    </row>
    <row r="400" spans="1:11" ht="15.75">
      <c r="A400" s="3">
        <v>43138</v>
      </c>
      <c r="B400" s="2" t="s">
        <v>38</v>
      </c>
      <c r="C400" s="2">
        <v>1500</v>
      </c>
      <c r="D400" s="2"/>
      <c r="E400" s="2" t="s">
        <v>0</v>
      </c>
      <c r="F400" s="1">
        <v>394</v>
      </c>
      <c r="G400" s="1">
        <v>388.2</v>
      </c>
      <c r="H400" s="1"/>
      <c r="I400" s="13">
        <f t="shared" si="620"/>
        <v>8700.0000000000164</v>
      </c>
      <c r="J400" s="13">
        <f t="shared" si="621"/>
        <v>0</v>
      </c>
      <c r="K400" s="15">
        <f t="shared" si="622"/>
        <v>8700.0000000000164</v>
      </c>
    </row>
    <row r="401" spans="1:11" ht="15.75">
      <c r="A401" s="3">
        <v>43136</v>
      </c>
      <c r="B401" s="2" t="s">
        <v>30</v>
      </c>
      <c r="C401" s="2">
        <v>1700</v>
      </c>
      <c r="D401" s="2"/>
      <c r="E401" s="2" t="s">
        <v>0</v>
      </c>
      <c r="F401" s="1">
        <v>436</v>
      </c>
      <c r="G401" s="1">
        <v>431</v>
      </c>
      <c r="H401" s="1"/>
      <c r="I401" s="13">
        <f t="shared" si="620"/>
        <v>8500</v>
      </c>
      <c r="J401" s="13">
        <f t="shared" si="621"/>
        <v>0</v>
      </c>
      <c r="K401" s="15">
        <f t="shared" si="622"/>
        <v>8500</v>
      </c>
    </row>
    <row r="402" spans="1:11" ht="15.75">
      <c r="A402" s="3">
        <v>43133</v>
      </c>
      <c r="B402" s="2" t="s">
        <v>29</v>
      </c>
      <c r="C402" s="2">
        <v>1500</v>
      </c>
      <c r="D402" s="2"/>
      <c r="E402" s="2" t="s">
        <v>0</v>
      </c>
      <c r="F402" s="1">
        <v>245</v>
      </c>
      <c r="G402" s="1">
        <v>235</v>
      </c>
      <c r="H402" s="1">
        <v>225</v>
      </c>
      <c r="I402" s="13">
        <f t="shared" si="620"/>
        <v>15000</v>
      </c>
      <c r="J402" s="13">
        <f t="shared" si="621"/>
        <v>15000</v>
      </c>
      <c r="K402" s="15">
        <f t="shared" si="622"/>
        <v>30000</v>
      </c>
    </row>
    <row r="403" spans="1:11" ht="15.75">
      <c r="A403" s="3">
        <v>43132</v>
      </c>
      <c r="B403" s="2" t="s">
        <v>17</v>
      </c>
      <c r="C403" s="2">
        <v>600</v>
      </c>
      <c r="D403" s="2"/>
      <c r="E403" s="2" t="s">
        <v>0</v>
      </c>
      <c r="F403" s="1">
        <v>1396</v>
      </c>
      <c r="G403" s="1">
        <v>1386</v>
      </c>
      <c r="H403" s="1"/>
      <c r="I403" s="13">
        <f t="shared" si="620"/>
        <v>6000</v>
      </c>
      <c r="J403" s="13">
        <f t="shared" si="621"/>
        <v>0</v>
      </c>
      <c r="K403" s="15">
        <f t="shared" si="622"/>
        <v>6000</v>
      </c>
    </row>
    <row r="404" spans="1:11" ht="15.75">
      <c r="A404" s="3">
        <v>43132</v>
      </c>
      <c r="B404" s="2" t="s">
        <v>41</v>
      </c>
      <c r="C404" s="2">
        <v>1100</v>
      </c>
      <c r="D404" s="2"/>
      <c r="E404" s="2" t="s">
        <v>3</v>
      </c>
      <c r="F404" s="1">
        <v>862</v>
      </c>
      <c r="G404" s="1">
        <v>868</v>
      </c>
      <c r="H404" s="1">
        <v>874</v>
      </c>
      <c r="I404" s="13">
        <f t="shared" si="620"/>
        <v>6600</v>
      </c>
      <c r="J404" s="13">
        <f t="shared" si="621"/>
        <v>6600</v>
      </c>
      <c r="K404" s="15">
        <f t="shared" si="622"/>
        <v>13200</v>
      </c>
    </row>
    <row r="405" spans="1:11" ht="15.75">
      <c r="A405" s="3">
        <v>43130</v>
      </c>
      <c r="B405" s="2" t="s">
        <v>7</v>
      </c>
      <c r="C405" s="2">
        <v>750</v>
      </c>
      <c r="D405" s="2"/>
      <c r="E405" s="2" t="s">
        <v>0</v>
      </c>
      <c r="F405" s="1">
        <v>510</v>
      </c>
      <c r="G405" s="1">
        <v>498</v>
      </c>
      <c r="H405" s="1"/>
      <c r="I405" s="13">
        <f t="shared" si="620"/>
        <v>9000</v>
      </c>
      <c r="J405" s="13">
        <f t="shared" si="621"/>
        <v>0</v>
      </c>
      <c r="K405" s="15">
        <f t="shared" si="622"/>
        <v>9000</v>
      </c>
    </row>
    <row r="406" spans="1:11" ht="15.75">
      <c r="A406" s="3">
        <v>43129</v>
      </c>
      <c r="B406" s="2" t="s">
        <v>42</v>
      </c>
      <c r="C406" s="2">
        <v>800</v>
      </c>
      <c r="D406" s="2"/>
      <c r="E406" s="2" t="s">
        <v>3</v>
      </c>
      <c r="F406" s="1">
        <v>1108</v>
      </c>
      <c r="G406" s="1">
        <v>1119</v>
      </c>
      <c r="H406" s="1"/>
      <c r="I406" s="13">
        <f t="shared" si="620"/>
        <v>8800</v>
      </c>
      <c r="J406" s="13">
        <f t="shared" si="621"/>
        <v>0</v>
      </c>
      <c r="K406" s="15">
        <f t="shared" si="622"/>
        <v>8800</v>
      </c>
    </row>
    <row r="407" spans="1:11" ht="15.75">
      <c r="A407" s="3">
        <v>43125</v>
      </c>
      <c r="B407" s="2" t="s">
        <v>43</v>
      </c>
      <c r="C407" s="2">
        <v>1500</v>
      </c>
      <c r="D407" s="2"/>
      <c r="E407" s="2" t="s">
        <v>3</v>
      </c>
      <c r="F407" s="1">
        <v>884</v>
      </c>
      <c r="G407" s="1">
        <v>892</v>
      </c>
      <c r="H407" s="1">
        <v>900</v>
      </c>
      <c r="I407" s="13">
        <f t="shared" si="620"/>
        <v>12000</v>
      </c>
      <c r="J407" s="13">
        <f t="shared" si="621"/>
        <v>12000</v>
      </c>
      <c r="K407" s="15">
        <f t="shared" si="622"/>
        <v>24000</v>
      </c>
    </row>
    <row r="408" spans="1:11" ht="15.75">
      <c r="A408" s="3">
        <v>43124</v>
      </c>
      <c r="B408" s="2" t="s">
        <v>15</v>
      </c>
      <c r="C408" s="2">
        <v>6000</v>
      </c>
      <c r="D408" s="2"/>
      <c r="E408" s="2" t="s">
        <v>3</v>
      </c>
      <c r="F408" s="1">
        <v>128</v>
      </c>
      <c r="G408" s="1">
        <v>130</v>
      </c>
      <c r="H408" s="1"/>
      <c r="I408" s="13">
        <f t="shared" si="620"/>
        <v>12000</v>
      </c>
      <c r="J408" s="13">
        <f t="shared" si="621"/>
        <v>0</v>
      </c>
      <c r="K408" s="15">
        <f t="shared" si="622"/>
        <v>12000</v>
      </c>
    </row>
    <row r="409" spans="1:11" ht="15.75">
      <c r="A409" s="3">
        <v>43122</v>
      </c>
      <c r="B409" s="2" t="s">
        <v>57</v>
      </c>
      <c r="C409" s="2">
        <v>250</v>
      </c>
      <c r="D409" s="2"/>
      <c r="E409" s="2" t="s">
        <v>3</v>
      </c>
      <c r="F409" s="1">
        <v>3880</v>
      </c>
      <c r="G409" s="1">
        <v>3820</v>
      </c>
      <c r="H409" s="1"/>
      <c r="I409" s="13">
        <f t="shared" si="620"/>
        <v>-15000</v>
      </c>
      <c r="J409" s="13">
        <f t="shared" si="621"/>
        <v>0</v>
      </c>
      <c r="K409" s="15">
        <f t="shared" si="622"/>
        <v>-15000</v>
      </c>
    </row>
    <row r="410" spans="1:11" ht="15.75">
      <c r="A410" s="3">
        <v>43122</v>
      </c>
      <c r="B410" s="2" t="s">
        <v>44</v>
      </c>
      <c r="C410" s="2">
        <v>500</v>
      </c>
      <c r="D410" s="2"/>
      <c r="E410" s="2" t="s">
        <v>3</v>
      </c>
      <c r="F410" s="1">
        <v>2285</v>
      </c>
      <c r="G410" s="1">
        <v>2305</v>
      </c>
      <c r="H410" s="1"/>
      <c r="I410" s="13">
        <f t="shared" si="620"/>
        <v>10000</v>
      </c>
      <c r="J410" s="13">
        <f t="shared" si="621"/>
        <v>0</v>
      </c>
      <c r="K410" s="15">
        <f t="shared" si="622"/>
        <v>10000</v>
      </c>
    </row>
    <row r="411" spans="1:11" ht="15.75">
      <c r="A411" s="3">
        <v>43118</v>
      </c>
      <c r="B411" s="2" t="s">
        <v>45</v>
      </c>
      <c r="C411" s="2">
        <v>1300</v>
      </c>
      <c r="D411" s="2"/>
      <c r="E411" s="2" t="s">
        <v>3</v>
      </c>
      <c r="F411" s="1">
        <v>415.5</v>
      </c>
      <c r="G411" s="1">
        <v>424.5</v>
      </c>
      <c r="H411" s="1"/>
      <c r="I411" s="13">
        <f t="shared" si="620"/>
        <v>11700</v>
      </c>
      <c r="J411" s="13">
        <f t="shared" si="621"/>
        <v>0</v>
      </c>
      <c r="K411" s="15">
        <f t="shared" si="622"/>
        <v>11700</v>
      </c>
    </row>
    <row r="412" spans="1:11" ht="15.75">
      <c r="A412" s="3">
        <v>43116</v>
      </c>
      <c r="B412" s="2" t="s">
        <v>9</v>
      </c>
      <c r="C412" s="2">
        <v>1400</v>
      </c>
      <c r="D412" s="2"/>
      <c r="E412" s="2" t="s">
        <v>3</v>
      </c>
      <c r="F412" s="1">
        <v>630</v>
      </c>
      <c r="G412" s="1">
        <v>636</v>
      </c>
      <c r="H412" s="1">
        <v>642</v>
      </c>
      <c r="I412" s="13">
        <f t="shared" si="620"/>
        <v>8400</v>
      </c>
      <c r="J412" s="13">
        <f t="shared" si="621"/>
        <v>8400</v>
      </c>
      <c r="K412" s="15">
        <f t="shared" si="622"/>
        <v>16800</v>
      </c>
    </row>
    <row r="413" spans="1:11" ht="15.75">
      <c r="A413" s="3">
        <v>43116</v>
      </c>
      <c r="B413" s="2" t="s">
        <v>9</v>
      </c>
      <c r="C413" s="2">
        <v>1400</v>
      </c>
      <c r="D413" s="2"/>
      <c r="E413" s="2" t="s">
        <v>3</v>
      </c>
      <c r="F413" s="1">
        <v>622</v>
      </c>
      <c r="G413" s="1">
        <v>627</v>
      </c>
      <c r="H413" s="1">
        <v>632</v>
      </c>
      <c r="I413" s="13">
        <f t="shared" si="620"/>
        <v>7000</v>
      </c>
      <c r="J413" s="13">
        <f t="shared" si="621"/>
        <v>7000</v>
      </c>
      <c r="K413" s="15">
        <f t="shared" si="622"/>
        <v>14000</v>
      </c>
    </row>
    <row r="414" spans="1:11" ht="15.75">
      <c r="A414" s="3">
        <v>43116</v>
      </c>
      <c r="B414" s="2" t="s">
        <v>58</v>
      </c>
      <c r="C414" s="2">
        <v>1600</v>
      </c>
      <c r="D414" s="2"/>
      <c r="E414" s="2" t="s">
        <v>3</v>
      </c>
      <c r="F414" s="1">
        <v>822</v>
      </c>
      <c r="G414" s="1">
        <v>811</v>
      </c>
      <c r="H414" s="1"/>
      <c r="I414" s="13">
        <f t="shared" si="620"/>
        <v>-17600</v>
      </c>
      <c r="J414" s="13">
        <f t="shared" si="621"/>
        <v>0</v>
      </c>
      <c r="K414" s="15">
        <f t="shared" si="622"/>
        <v>-17600</v>
      </c>
    </row>
    <row r="415" spans="1:11" ht="15.75">
      <c r="A415" s="3">
        <v>43111</v>
      </c>
      <c r="B415" s="2" t="s">
        <v>46</v>
      </c>
      <c r="C415" s="2">
        <v>40</v>
      </c>
      <c r="D415" s="2"/>
      <c r="E415" s="2" t="s">
        <v>3</v>
      </c>
      <c r="F415" s="1">
        <v>25699</v>
      </c>
      <c r="G415" s="1">
        <v>25899</v>
      </c>
      <c r="H415" s="1"/>
      <c r="I415" s="13">
        <f t="shared" si="620"/>
        <v>8000</v>
      </c>
      <c r="J415" s="13">
        <f t="shared" si="621"/>
        <v>0</v>
      </c>
      <c r="K415" s="15">
        <f t="shared" si="622"/>
        <v>8000</v>
      </c>
    </row>
    <row r="416" spans="1:11" ht="15.75">
      <c r="A416" s="3">
        <v>43108</v>
      </c>
      <c r="B416" s="2" t="s">
        <v>29</v>
      </c>
      <c r="C416" s="2">
        <v>3000</v>
      </c>
      <c r="D416" s="2"/>
      <c r="E416" s="2" t="s">
        <v>3</v>
      </c>
      <c r="F416" s="1">
        <v>501</v>
      </c>
      <c r="G416" s="1">
        <v>504</v>
      </c>
      <c r="H416" s="1"/>
      <c r="I416" s="13">
        <f t="shared" si="620"/>
        <v>9000</v>
      </c>
      <c r="J416" s="13">
        <f t="shared" si="621"/>
        <v>0</v>
      </c>
      <c r="K416" s="15">
        <f t="shared" si="622"/>
        <v>9000</v>
      </c>
    </row>
    <row r="417" spans="1:11" ht="15.75">
      <c r="A417" s="3">
        <v>43103</v>
      </c>
      <c r="B417" s="2" t="s">
        <v>49</v>
      </c>
      <c r="C417" s="2">
        <v>4500</v>
      </c>
      <c r="D417" s="2"/>
      <c r="E417" s="2" t="s">
        <v>3</v>
      </c>
      <c r="F417" s="1">
        <v>218</v>
      </c>
      <c r="G417" s="1">
        <v>219</v>
      </c>
      <c r="H417" s="1">
        <v>220</v>
      </c>
      <c r="I417" s="13">
        <f>(IF(E417="SELL",F417-G417,IF(E417="BUY",G417-F417)))*C417</f>
        <v>4500</v>
      </c>
      <c r="J417" s="13">
        <f>(IF(E417="SELL",IF(H417="",0,G417-H417),IF(E417="BUY",IF(H417="",0,H417-G417))))*C417</f>
        <v>4500</v>
      </c>
      <c r="K417" s="15">
        <f t="shared" si="622"/>
        <v>9000</v>
      </c>
    </row>
    <row r="418" spans="1:11" ht="15.75">
      <c r="A418" s="3">
        <v>43101</v>
      </c>
      <c r="B418" s="2" t="s">
        <v>48</v>
      </c>
      <c r="C418" s="2">
        <v>1750</v>
      </c>
      <c r="D418" s="2"/>
      <c r="E418" s="2" t="s">
        <v>0</v>
      </c>
      <c r="F418" s="1">
        <v>328.85</v>
      </c>
      <c r="G418" s="1">
        <v>326.85000000000002</v>
      </c>
      <c r="H418" s="1"/>
      <c r="I418" s="13">
        <f t="shared" si="620"/>
        <v>3500</v>
      </c>
      <c r="J418" s="13">
        <f t="shared" si="621"/>
        <v>0</v>
      </c>
      <c r="K418" s="15">
        <f t="shared" si="622"/>
        <v>3500</v>
      </c>
    </row>
    <row r="419" spans="1:11" ht="15.75">
      <c r="A419" s="3">
        <v>43098</v>
      </c>
      <c r="B419" s="2" t="s">
        <v>47</v>
      </c>
      <c r="C419" s="2">
        <v>2000</v>
      </c>
      <c r="D419" s="2"/>
      <c r="E419" s="2" t="s">
        <v>3</v>
      </c>
      <c r="F419" s="1">
        <v>772</v>
      </c>
      <c r="G419" s="1">
        <v>776</v>
      </c>
      <c r="H419" s="1">
        <v>780</v>
      </c>
      <c r="I419" s="13">
        <f t="shared" si="620"/>
        <v>8000</v>
      </c>
      <c r="J419" s="13">
        <f t="shared" si="621"/>
        <v>8000</v>
      </c>
      <c r="K419" s="15">
        <f t="shared" si="622"/>
        <v>16000</v>
      </c>
    </row>
    <row r="420" spans="1:11" ht="15.75">
      <c r="A420" s="3">
        <v>43090</v>
      </c>
      <c r="B420" s="2" t="s">
        <v>50</v>
      </c>
      <c r="C420" s="2">
        <v>1000</v>
      </c>
      <c r="D420" s="2"/>
      <c r="E420" s="2" t="s">
        <v>3</v>
      </c>
      <c r="F420" s="1">
        <v>708</v>
      </c>
      <c r="G420" s="1">
        <v>718</v>
      </c>
      <c r="H420" s="1"/>
      <c r="I420" s="13">
        <f t="shared" si="620"/>
        <v>10000</v>
      </c>
      <c r="J420" s="13">
        <f t="shared" si="621"/>
        <v>0</v>
      </c>
      <c r="K420" s="15">
        <f t="shared" si="622"/>
        <v>10000</v>
      </c>
    </row>
    <row r="421" spans="1:11" ht="15.75">
      <c r="A421" s="3">
        <v>43089</v>
      </c>
      <c r="B421" s="2" t="s">
        <v>51</v>
      </c>
      <c r="C421" s="2">
        <v>800</v>
      </c>
      <c r="D421" s="2"/>
      <c r="E421" s="2" t="s">
        <v>3</v>
      </c>
      <c r="F421" s="1">
        <v>813</v>
      </c>
      <c r="G421" s="1">
        <v>823</v>
      </c>
      <c r="H421" s="1"/>
      <c r="I421" s="13">
        <f t="shared" si="620"/>
        <v>8000</v>
      </c>
      <c r="J421" s="13">
        <f t="shared" si="621"/>
        <v>0</v>
      </c>
      <c r="K421" s="15">
        <f t="shared" si="622"/>
        <v>8000</v>
      </c>
    </row>
    <row r="422" spans="1:11" ht="15.75">
      <c r="A422" s="3">
        <v>43087</v>
      </c>
      <c r="B422" s="2" t="s">
        <v>53</v>
      </c>
      <c r="C422" s="2">
        <v>3200</v>
      </c>
      <c r="D422" s="2"/>
      <c r="E422" s="2" t="s">
        <v>3</v>
      </c>
      <c r="F422" s="1">
        <v>365</v>
      </c>
      <c r="G422" s="1">
        <v>368</v>
      </c>
      <c r="H422" s="1"/>
      <c r="I422" s="13">
        <f t="shared" si="620"/>
        <v>9600</v>
      </c>
      <c r="J422" s="13">
        <f t="shared" si="621"/>
        <v>0</v>
      </c>
      <c r="K422" s="15">
        <f t="shared" si="622"/>
        <v>9600</v>
      </c>
    </row>
    <row r="423" spans="1:11" ht="15.75">
      <c r="A423" s="3">
        <v>43084</v>
      </c>
      <c r="B423" s="2" t="s">
        <v>52</v>
      </c>
      <c r="C423" s="2">
        <v>1000</v>
      </c>
      <c r="D423" s="2"/>
      <c r="E423" s="2" t="s">
        <v>3</v>
      </c>
      <c r="F423" s="1">
        <v>1474</v>
      </c>
      <c r="G423" s="1">
        <v>1484</v>
      </c>
      <c r="H423" s="1"/>
      <c r="I423" s="13">
        <f t="shared" si="620"/>
        <v>10000</v>
      </c>
      <c r="J423" s="13">
        <f t="shared" si="621"/>
        <v>0</v>
      </c>
      <c r="K423" s="15">
        <f t="shared" si="622"/>
        <v>10000</v>
      </c>
    </row>
    <row r="424" spans="1:11" ht="15.75">
      <c r="A424" s="3">
        <v>43084</v>
      </c>
      <c r="B424" s="2" t="s">
        <v>59</v>
      </c>
      <c r="C424" s="2">
        <v>4500</v>
      </c>
      <c r="D424" s="2"/>
      <c r="E424" s="2" t="s">
        <v>0</v>
      </c>
      <c r="F424" s="1">
        <v>139.30000000000001</v>
      </c>
      <c r="G424" s="1">
        <v>142.9</v>
      </c>
      <c r="H424" s="1"/>
      <c r="I424" s="13">
        <f t="shared" si="620"/>
        <v>-16199.999999999975</v>
      </c>
      <c r="J424" s="13">
        <f t="shared" si="621"/>
        <v>0</v>
      </c>
      <c r="K424" s="15">
        <f t="shared" si="622"/>
        <v>-16199.999999999975</v>
      </c>
    </row>
    <row r="425" spans="1:11" ht="15.75">
      <c r="A425" s="3">
        <v>43083</v>
      </c>
      <c r="B425" s="2" t="s">
        <v>53</v>
      </c>
      <c r="C425" s="2">
        <v>3200</v>
      </c>
      <c r="D425" s="2"/>
      <c r="E425" s="2" t="s">
        <v>3</v>
      </c>
      <c r="F425" s="1">
        <v>357.7</v>
      </c>
      <c r="G425" s="1">
        <v>359.7</v>
      </c>
      <c r="H425" s="1"/>
      <c r="I425" s="13">
        <f t="shared" si="620"/>
        <v>6400</v>
      </c>
      <c r="J425" s="13">
        <f t="shared" si="621"/>
        <v>0</v>
      </c>
      <c r="K425" s="15">
        <f t="shared" si="622"/>
        <v>6400</v>
      </c>
    </row>
    <row r="426" spans="1:11" ht="15.75">
      <c r="A426" s="3">
        <v>43082</v>
      </c>
      <c r="B426" s="2" t="s">
        <v>54</v>
      </c>
      <c r="C426" s="2">
        <v>200</v>
      </c>
      <c r="D426" s="2"/>
      <c r="E426" s="2" t="s">
        <v>3</v>
      </c>
      <c r="F426" s="1">
        <v>4267</v>
      </c>
      <c r="G426" s="1">
        <v>4300</v>
      </c>
      <c r="H426" s="1">
        <v>4333</v>
      </c>
      <c r="I426" s="13">
        <f t="shared" si="620"/>
        <v>6600</v>
      </c>
      <c r="J426" s="13">
        <f t="shared" si="621"/>
        <v>6600</v>
      </c>
      <c r="K426" s="15">
        <f t="shared" si="622"/>
        <v>13200</v>
      </c>
    </row>
    <row r="427" spans="1:11" ht="15.75">
      <c r="A427" s="3">
        <v>43081</v>
      </c>
      <c r="B427" s="2" t="s">
        <v>55</v>
      </c>
      <c r="C427" s="2">
        <v>1700</v>
      </c>
      <c r="D427" s="2"/>
      <c r="E427" s="2" t="s">
        <v>0</v>
      </c>
      <c r="F427" s="1">
        <v>361</v>
      </c>
      <c r="G427" s="1">
        <v>357</v>
      </c>
      <c r="H427" s="1"/>
      <c r="I427" s="13">
        <f t="shared" si="620"/>
        <v>6800</v>
      </c>
      <c r="J427" s="13">
        <f t="shared" si="621"/>
        <v>0</v>
      </c>
      <c r="K427" s="15">
        <f t="shared" si="622"/>
        <v>6800</v>
      </c>
    </row>
    <row r="428" spans="1:11" ht="15.75">
      <c r="A428" s="3">
        <v>43076</v>
      </c>
      <c r="B428" s="2" t="s">
        <v>44</v>
      </c>
      <c r="C428" s="2">
        <v>500</v>
      </c>
      <c r="D428" s="2"/>
      <c r="E428" s="2" t="s">
        <v>0</v>
      </c>
      <c r="F428" s="1">
        <v>1680</v>
      </c>
      <c r="G428" s="1">
        <v>1660</v>
      </c>
      <c r="H428" s="1"/>
      <c r="I428" s="13">
        <f t="shared" si="620"/>
        <v>10000</v>
      </c>
      <c r="J428" s="13">
        <f t="shared" si="621"/>
        <v>0</v>
      </c>
      <c r="K428" s="15">
        <f t="shared" si="622"/>
        <v>10000</v>
      </c>
    </row>
    <row r="429" spans="1:11" ht="15.75">
      <c r="A429" s="3">
        <v>43073</v>
      </c>
      <c r="B429" s="2" t="s">
        <v>41</v>
      </c>
      <c r="C429" s="2">
        <v>1100</v>
      </c>
      <c r="D429" s="2"/>
      <c r="E429" s="2" t="s">
        <v>0</v>
      </c>
      <c r="F429" s="1">
        <v>670</v>
      </c>
      <c r="G429" s="1">
        <v>663</v>
      </c>
      <c r="H429" s="1"/>
      <c r="I429" s="13">
        <f t="shared" si="620"/>
        <v>7700</v>
      </c>
      <c r="J429" s="13">
        <f t="shared" si="621"/>
        <v>0</v>
      </c>
      <c r="K429" s="15">
        <f t="shared" si="622"/>
        <v>7700</v>
      </c>
    </row>
    <row r="430" spans="1:11" ht="15.75">
      <c r="A430" s="3">
        <v>43070</v>
      </c>
      <c r="B430" s="2" t="s">
        <v>56</v>
      </c>
      <c r="C430" s="2">
        <v>1300</v>
      </c>
      <c r="D430" s="2"/>
      <c r="E430" s="2" t="s">
        <v>0</v>
      </c>
      <c r="F430" s="1">
        <v>574</v>
      </c>
      <c r="G430" s="1">
        <v>568</v>
      </c>
      <c r="H430" s="1">
        <v>562</v>
      </c>
      <c r="I430" s="13">
        <f>(IF(E430="SELL",F430-G430,IF(E430="BUY",G430-F430)))*C430</f>
        <v>7800</v>
      </c>
      <c r="J430" s="13">
        <f>(IF(E430="SELL",IF(H430="",0,G430-H430),IF(E430="BUY",IF(H430="",0,H430-G430))))*C430</f>
        <v>7800</v>
      </c>
      <c r="K430" s="15">
        <f t="shared" si="622"/>
        <v>15600</v>
      </c>
    </row>
    <row r="431" spans="1:11" ht="15" customHeight="1">
      <c r="I431" s="30" t="s">
        <v>93</v>
      </c>
      <c r="J431" s="31"/>
      <c r="K431" s="34">
        <f>SUM(K8:K430)</f>
        <v>7246345.9000000004</v>
      </c>
    </row>
    <row r="432" spans="1:11" ht="15" customHeight="1">
      <c r="I432" s="32"/>
      <c r="J432" s="33"/>
      <c r="K432" s="34"/>
    </row>
  </sheetData>
  <mergeCells count="14">
    <mergeCell ref="I431:J432"/>
    <mergeCell ref="K431:K432"/>
    <mergeCell ref="I5:J6"/>
    <mergeCell ref="K5:K7"/>
    <mergeCell ref="G5:G7"/>
    <mergeCell ref="K1:L4"/>
    <mergeCell ref="E2:H3"/>
    <mergeCell ref="A5:A7"/>
    <mergeCell ref="B5:B7"/>
    <mergeCell ref="C5:C7"/>
    <mergeCell ref="E5:E7"/>
    <mergeCell ref="F5:F7"/>
    <mergeCell ref="H5:H7"/>
    <mergeCell ref="D5:D7"/>
  </mergeCells>
  <conditionalFormatting sqref="I5:I7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2018-05-23T12:29:34Z</dcterms:created>
  <dcterms:modified xsi:type="dcterms:W3CDTF">2019-11-12T10:28:15Z</dcterms:modified>
</cp:coreProperties>
</file>