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8010" activeTab="1"/>
  </bookViews>
  <sheets>
    <sheet name="BASE METAL" sheetId="2" r:id="rId1"/>
    <sheet name="ENERGY" sheetId="3" r:id="rId2"/>
    <sheet name="BULLION" sheetId="4" r:id="rId3"/>
    <sheet name="MCX PLATINUM" sheetId="6" r:id="rId4"/>
    <sheet name="MCX SIGNATURE" sheetId="5" r:id="rId5"/>
    <sheet name="MCX COMBO" sheetId="7" r:id="rId6"/>
    <sheet name="MCX PREMIUM" sheetId="8" r:id="rId7"/>
  </sheets>
  <calcPr calcId="124519"/>
</workbook>
</file>

<file path=xl/calcChain.xml><?xml version="1.0" encoding="utf-8"?>
<calcChain xmlns="http://schemas.openxmlformats.org/spreadsheetml/2006/main">
  <c r="H9" i="3"/>
  <c r="J9" s="1"/>
  <c r="H10" i="4"/>
  <c r="J10" s="1"/>
  <c r="I11" i="5"/>
  <c r="K11" s="1"/>
  <c r="H11" i="7"/>
  <c r="J11" s="1"/>
  <c r="H9" i="4"/>
  <c r="J9" s="1"/>
  <c r="I9" i="5"/>
  <c r="K9" s="1"/>
  <c r="H9"/>
  <c r="H9" i="7"/>
  <c r="J9" s="1"/>
  <c r="H11" i="4"/>
  <c r="J11" s="1"/>
  <c r="I12" i="5"/>
  <c r="K12" s="1"/>
  <c r="H12"/>
  <c r="H12" i="7"/>
  <c r="J12" s="1"/>
  <c r="H12" i="4"/>
  <c r="J12" s="1"/>
  <c r="I13" i="5"/>
  <c r="K13" s="1"/>
  <c r="H13" i="7"/>
  <c r="J13" s="1"/>
  <c r="H13" i="4"/>
  <c r="J13" s="1"/>
  <c r="H14"/>
  <c r="J14" s="1"/>
  <c r="I18" i="5"/>
  <c r="K18" s="1"/>
  <c r="H17" i="7"/>
  <c r="J17" s="1"/>
  <c r="I21" i="5"/>
  <c r="K21" s="1"/>
  <c r="I19"/>
  <c r="K19" s="1"/>
  <c r="H19"/>
  <c r="H19" i="7"/>
  <c r="J19" s="1"/>
  <c r="I20" i="5"/>
  <c r="K20" s="1"/>
  <c r="H20"/>
  <c r="H20" i="7"/>
  <c r="J20" s="1"/>
  <c r="H15" i="4"/>
  <c r="J15" s="1"/>
  <c r="H16"/>
  <c r="J16" s="1"/>
  <c r="I15" i="5"/>
  <c r="K15" s="1"/>
  <c r="H15"/>
  <c r="H15" i="7"/>
  <c r="J15" s="1"/>
  <c r="H13" i="2"/>
  <c r="J13" s="1"/>
  <c r="I22" i="5"/>
  <c r="K22" s="1"/>
  <c r="H22" i="7"/>
  <c r="J22" s="1"/>
  <c r="H9" i="2"/>
  <c r="J9" s="1"/>
  <c r="I10" i="5"/>
  <c r="K10" s="1"/>
  <c r="H10"/>
  <c r="H10" i="7"/>
  <c r="J10" s="1"/>
  <c r="I14" i="5"/>
  <c r="K14" s="1"/>
  <c r="H14" i="7"/>
  <c r="I10" i="2"/>
  <c r="H10"/>
  <c r="J10" s="1"/>
  <c r="J16" i="5"/>
  <c r="I16"/>
  <c r="I16" i="7"/>
  <c r="H16"/>
  <c r="J16" s="1"/>
  <c r="H11" i="2"/>
  <c r="J11" s="1"/>
  <c r="I17" i="5"/>
  <c r="K17" s="1"/>
  <c r="H18" i="7"/>
  <c r="J18" s="1"/>
  <c r="H12" i="2"/>
  <c r="J12" s="1"/>
  <c r="H21" i="7"/>
  <c r="I14" i="2"/>
  <c r="H14"/>
  <c r="J23" i="5"/>
  <c r="I23"/>
  <c r="I23" i="7"/>
  <c r="H23"/>
  <c r="J23" s="1"/>
  <c r="I25" i="5"/>
  <c r="K25" s="1"/>
  <c r="I24"/>
  <c r="K24" s="1"/>
  <c r="H16" i="2"/>
  <c r="J16" s="1"/>
  <c r="H15"/>
  <c r="J15" s="1"/>
  <c r="H25" i="5"/>
  <c r="H24"/>
  <c r="H24" i="7"/>
  <c r="H25"/>
  <c r="J25" s="1"/>
  <c r="I17" i="4"/>
  <c r="H17"/>
  <c r="J17" s="1"/>
  <c r="I26" i="5"/>
  <c r="J26"/>
  <c r="I26" i="7"/>
  <c r="H26"/>
  <c r="H18" i="4"/>
  <c r="J18" s="1"/>
  <c r="H27" i="7"/>
  <c r="J27" s="1"/>
  <c r="H28"/>
  <c r="I28"/>
  <c r="I27" i="5"/>
  <c r="K27" s="1"/>
  <c r="I28"/>
  <c r="J28"/>
  <c r="I17" i="2"/>
  <c r="H17"/>
  <c r="I19" i="4"/>
  <c r="H19"/>
  <c r="J19" s="1"/>
  <c r="I29" i="7"/>
  <c r="H29"/>
  <c r="J29" i="5"/>
  <c r="I29"/>
  <c r="I18" i="2"/>
  <c r="H18"/>
  <c r="I30" i="7"/>
  <c r="H30"/>
  <c r="J30" i="5"/>
  <c r="I30"/>
  <c r="I20" i="4"/>
  <c r="H20"/>
  <c r="J20" s="1"/>
  <c r="I31" i="7"/>
  <c r="H31"/>
  <c r="J31" i="5"/>
  <c r="I31"/>
  <c r="H19" i="2"/>
  <c r="J19" s="1"/>
  <c r="H10" i="3"/>
  <c r="J10" s="1"/>
  <c r="I32" i="5"/>
  <c r="K32" s="1"/>
  <c r="H21" i="4"/>
  <c r="J21" s="1"/>
  <c r="H32" i="7"/>
  <c r="J32" s="1"/>
  <c r="J9" i="8"/>
  <c r="H9"/>
  <c r="I33" i="5"/>
  <c r="K33" s="1"/>
  <c r="J11" i="3"/>
  <c r="H11"/>
  <c r="J10" i="8"/>
  <c r="H10"/>
  <c r="H33" i="7"/>
  <c r="J33" s="1"/>
  <c r="H12" i="3"/>
  <c r="J12" s="1"/>
  <c r="H11" i="8"/>
  <c r="J11" s="1"/>
  <c r="H34" i="7"/>
  <c r="J34" s="1"/>
  <c r="J20" i="2"/>
  <c r="H20"/>
  <c r="H35" i="7"/>
  <c r="J35" s="1"/>
  <c r="I34" i="5"/>
  <c r="I22" i="4"/>
  <c r="H22"/>
  <c r="J22" s="1"/>
  <c r="I36" i="7"/>
  <c r="H36"/>
  <c r="H23" i="4"/>
  <c r="J23" s="1"/>
  <c r="H37" i="7"/>
  <c r="J37" s="1"/>
  <c r="J35" i="5"/>
  <c r="I35"/>
  <c r="I36"/>
  <c r="J37"/>
  <c r="I37"/>
  <c r="K37" s="1"/>
  <c r="I24" i="4"/>
  <c r="H24"/>
  <c r="J24" s="1"/>
  <c r="I38" i="7"/>
  <c r="H38"/>
  <c r="I21" i="2"/>
  <c r="H21"/>
  <c r="J21" s="1"/>
  <c r="I39" i="7"/>
  <c r="H39"/>
  <c r="J38" i="5"/>
  <c r="I38"/>
  <c r="H40" i="7"/>
  <c r="J40" s="1"/>
  <c r="H12" i="8"/>
  <c r="J12" s="1"/>
  <c r="I9" i="6"/>
  <c r="K9" s="1"/>
  <c r="I39" i="5"/>
  <c r="K39" s="1"/>
  <c r="H25" i="4"/>
  <c r="J25" s="1"/>
  <c r="I40" i="5"/>
  <c r="K40" s="1"/>
  <c r="H22" i="2"/>
  <c r="J22" s="1"/>
  <c r="H41" i="7"/>
  <c r="I41" i="5"/>
  <c r="I42" i="7"/>
  <c r="H42"/>
  <c r="J42" i="5"/>
  <c r="I42"/>
  <c r="I13" i="8"/>
  <c r="H13"/>
  <c r="J10" i="6"/>
  <c r="I10"/>
  <c r="J43" i="5"/>
  <c r="I43"/>
  <c r="H13" i="3"/>
  <c r="J13" s="1"/>
  <c r="H43" i="7"/>
  <c r="J43" s="1"/>
  <c r="J44" i="5"/>
  <c r="I44"/>
  <c r="H23" i="2"/>
  <c r="J23" s="1"/>
  <c r="H44" i="7"/>
  <c r="J44" s="1"/>
  <c r="I45" i="5"/>
  <c r="I14" i="8"/>
  <c r="H14"/>
  <c r="J14" s="1"/>
  <c r="J11" i="6"/>
  <c r="I11"/>
  <c r="K11" s="1"/>
  <c r="J46" i="5"/>
  <c r="I46"/>
  <c r="H26" i="4"/>
  <c r="J26" s="1"/>
  <c r="H45" i="7"/>
  <c r="J45" s="1"/>
  <c r="H15" i="8"/>
  <c r="I47" i="5"/>
  <c r="K47" s="1"/>
  <c r="I14" i="3"/>
  <c r="H14"/>
  <c r="J14" s="1"/>
  <c r="I16" i="8"/>
  <c r="H16"/>
  <c r="H46" i="7"/>
  <c r="J46" s="1"/>
  <c r="H17" i="8"/>
  <c r="J17" s="1"/>
  <c r="K12" i="6"/>
  <c r="I12"/>
  <c r="I48" i="5"/>
  <c r="K48" s="1"/>
  <c r="I27" i="4"/>
  <c r="H27"/>
  <c r="I18" i="8"/>
  <c r="H18"/>
  <c r="J18" s="1"/>
  <c r="J49" i="5"/>
  <c r="I49"/>
  <c r="I13" i="6"/>
  <c r="K13" s="1"/>
  <c r="I50" i="5"/>
  <c r="K50" s="1"/>
  <c r="I51"/>
  <c r="K51" s="1"/>
  <c r="H15" i="3"/>
  <c r="J15" s="1"/>
  <c r="H19" i="8"/>
  <c r="I14" i="6"/>
  <c r="K14" s="1"/>
  <c r="I52" i="5"/>
  <c r="K52" s="1"/>
  <c r="I15" i="6"/>
  <c r="K15" s="1"/>
  <c r="I53" i="5"/>
  <c r="K53" s="1"/>
  <c r="H28" i="4"/>
  <c r="J28" s="1"/>
  <c r="H20" i="8"/>
  <c r="J20" s="1"/>
  <c r="H29" i="4"/>
  <c r="J29" s="1"/>
  <c r="H48" i="7"/>
  <c r="J48" s="1"/>
  <c r="H21" i="8"/>
  <c r="J21" s="1"/>
  <c r="I16" i="6"/>
  <c r="K16" s="1"/>
  <c r="I54" i="5"/>
  <c r="K54" s="1"/>
  <c r="H30" i="4"/>
  <c r="J30" s="1"/>
  <c r="H49" i="7"/>
  <c r="J49" s="1"/>
  <c r="H22" i="8"/>
  <c r="J22" s="1"/>
  <c r="I17" i="6"/>
  <c r="K17" s="1"/>
  <c r="I55" i="5"/>
  <c r="K55" s="1"/>
  <c r="H25" i="2"/>
  <c r="J25" s="1"/>
  <c r="H50" i="7"/>
  <c r="J50" s="1"/>
  <c r="H23" i="8"/>
  <c r="J23" s="1"/>
  <c r="I18" i="6"/>
  <c r="K18" s="1"/>
  <c r="I56" i="5"/>
  <c r="K56" s="1"/>
  <c r="I31" i="4"/>
  <c r="H31"/>
  <c r="I51" i="7"/>
  <c r="H51"/>
  <c r="I24" i="8"/>
  <c r="H24"/>
  <c r="J19" i="6"/>
  <c r="I19"/>
  <c r="J57" i="5"/>
  <c r="I57"/>
  <c r="J20" i="6"/>
  <c r="I20"/>
  <c r="J58" i="5"/>
  <c r="I58"/>
  <c r="H32" i="4"/>
  <c r="J32" s="1"/>
  <c r="H25" i="8"/>
  <c r="J25" s="1"/>
  <c r="I21" i="6"/>
  <c r="K21" s="1"/>
  <c r="I59" i="5"/>
  <c r="K59" s="1"/>
  <c r="I22" i="6"/>
  <c r="K22" s="1"/>
  <c r="I60" i="5"/>
  <c r="K60" s="1"/>
  <c r="H33" i="4"/>
  <c r="J33" s="1"/>
  <c r="H26" i="8"/>
  <c r="J26" s="1"/>
  <c r="I23" i="6"/>
  <c r="K23" s="1"/>
  <c r="I61" i="5"/>
  <c r="K61" s="1"/>
  <c r="H26" i="2"/>
  <c r="J26" s="1"/>
  <c r="H27" i="8"/>
  <c r="H16" i="3"/>
  <c r="J16" s="1"/>
  <c r="H52" i="7"/>
  <c r="J52" s="1"/>
  <c r="H34" i="4"/>
  <c r="J34" s="1"/>
  <c r="I62" i="5"/>
  <c r="K62" s="1"/>
  <c r="I27" i="2"/>
  <c r="H27"/>
  <c r="I17" i="3"/>
  <c r="H17"/>
  <c r="J17" s="1"/>
  <c r="J63" i="5"/>
  <c r="I63"/>
  <c r="I28" i="8"/>
  <c r="H28"/>
  <c r="I18" i="3"/>
  <c r="H18"/>
  <c r="J18" s="1"/>
  <c r="I29" i="8"/>
  <c r="H29"/>
  <c r="H35" i="4"/>
  <c r="J35" s="1"/>
  <c r="H30" i="8"/>
  <c r="J30" s="1"/>
  <c r="I64" i="5"/>
  <c r="K64" s="1"/>
  <c r="H36" i="4"/>
  <c r="J36" s="1"/>
  <c r="I65" i="5"/>
  <c r="K65" s="1"/>
  <c r="H53" i="7"/>
  <c r="J53" s="1"/>
  <c r="H31" i="8"/>
  <c r="J31" s="1"/>
  <c r="I33"/>
  <c r="H33"/>
  <c r="H37" i="4"/>
  <c r="J37" s="1"/>
  <c r="I66" i="5"/>
  <c r="K66" s="1"/>
  <c r="H54" i="7"/>
  <c r="J54" s="1"/>
  <c r="H32" i="8"/>
  <c r="J32" s="1"/>
  <c r="I38" i="4"/>
  <c r="H38"/>
  <c r="J67" i="5"/>
  <c r="I67"/>
  <c r="I55" i="7"/>
  <c r="H55"/>
  <c r="H39" i="4"/>
  <c r="J39" s="1"/>
  <c r="H56" i="7"/>
  <c r="J56" s="1"/>
  <c r="I68" i="5"/>
  <c r="K68" s="1"/>
  <c r="H28" i="2"/>
  <c r="J28" s="1"/>
  <c r="H57" i="7"/>
  <c r="J57" s="1"/>
  <c r="H34" i="8"/>
  <c r="J34" s="1"/>
  <c r="H40" i="4"/>
  <c r="I69" i="5"/>
  <c r="K69" s="1"/>
  <c r="I70"/>
  <c r="K70" s="1"/>
  <c r="H70"/>
  <c r="H41" i="4"/>
  <c r="J41" s="1"/>
  <c r="H35" i="8"/>
  <c r="J35" s="1"/>
  <c r="H20" i="3"/>
  <c r="J20" s="1"/>
  <c r="H36" i="8"/>
  <c r="J36" s="1"/>
  <c r="H21" i="3"/>
  <c r="J21" s="1"/>
  <c r="H59" i="7"/>
  <c r="J59" s="1"/>
  <c r="I71" i="5"/>
  <c r="K71" s="1"/>
  <c r="H29" i="2"/>
  <c r="J29" s="1"/>
  <c r="H37" i="8"/>
  <c r="J37" s="1"/>
  <c r="I72" i="5"/>
  <c r="K72" s="1"/>
  <c r="H42" i="4"/>
  <c r="J42" s="1"/>
  <c r="H60" i="7"/>
  <c r="J60" s="1"/>
  <c r="H38" i="8"/>
  <c r="J38" s="1"/>
  <c r="I73" i="5"/>
  <c r="K73" s="1"/>
  <c r="H43" i="4"/>
  <c r="J43" s="1"/>
  <c r="H40" i="8"/>
  <c r="J40" s="1"/>
  <c r="H31" i="2"/>
  <c r="J31" s="1"/>
  <c r="H41" i="8"/>
  <c r="J41" s="1"/>
  <c r="H44" i="4"/>
  <c r="J44" s="1"/>
  <c r="H42" i="8"/>
  <c r="J42" s="1"/>
  <c r="I75" i="5"/>
  <c r="K75" s="1"/>
  <c r="H62" i="7"/>
  <c r="J25" i="6"/>
  <c r="I25"/>
  <c r="J76" i="5"/>
  <c r="I76"/>
  <c r="I63" i="7"/>
  <c r="H63"/>
  <c r="I26" i="6"/>
  <c r="K26" s="1"/>
  <c r="I77" i="5"/>
  <c r="K77" s="1"/>
  <c r="I45" i="4"/>
  <c r="H45"/>
  <c r="I43" i="8"/>
  <c r="H43"/>
  <c r="I23" i="3"/>
  <c r="H23"/>
  <c r="J23" s="1"/>
  <c r="I64" i="7"/>
  <c r="H64"/>
  <c r="I32" i="2"/>
  <c r="H32"/>
  <c r="I27" i="6"/>
  <c r="K27" s="1"/>
  <c r="I78" i="5"/>
  <c r="K78" s="1"/>
  <c r="I65" i="7"/>
  <c r="H65"/>
  <c r="I44" i="8"/>
  <c r="H44"/>
  <c r="H46" i="4"/>
  <c r="J46" s="1"/>
  <c r="H66" i="7"/>
  <c r="J66" s="1"/>
  <c r="I79" i="5"/>
  <c r="K79" s="1"/>
  <c r="H45" i="8"/>
  <c r="I33" i="2"/>
  <c r="H33"/>
  <c r="I46" i="8"/>
  <c r="H46"/>
  <c r="I47" i="4"/>
  <c r="H47"/>
  <c r="I47" i="8"/>
  <c r="H47"/>
  <c r="J28" i="6"/>
  <c r="I28"/>
  <c r="J80" i="5"/>
  <c r="I80"/>
  <c r="I24" i="3"/>
  <c r="H24"/>
  <c r="J24" s="1"/>
  <c r="I48" i="8"/>
  <c r="H48"/>
  <c r="H25" i="3"/>
  <c r="J25" s="1"/>
  <c r="H67" i="7"/>
  <c r="J67" s="1"/>
  <c r="I48" i="4"/>
  <c r="H48"/>
  <c r="J29" i="6"/>
  <c r="I29"/>
  <c r="J81" i="5"/>
  <c r="I81"/>
  <c r="I68" i="7"/>
  <c r="H68"/>
  <c r="I49" i="8"/>
  <c r="H49"/>
  <c r="I30" i="6"/>
  <c r="K30" s="1"/>
  <c r="I82" i="5"/>
  <c r="K82" s="1"/>
  <c r="I83"/>
  <c r="K83" s="1"/>
  <c r="H69" i="7"/>
  <c r="J69" s="1"/>
  <c r="H50" i="8"/>
  <c r="J50" s="1"/>
  <c r="H26" i="3"/>
  <c r="J26" s="1"/>
  <c r="H51" i="8"/>
  <c r="J51" s="1"/>
  <c r="H50" i="4"/>
  <c r="J50" s="1"/>
  <c r="H49"/>
  <c r="J49" s="1"/>
  <c r="I31" i="6"/>
  <c r="K31" s="1"/>
  <c r="H70" i="7"/>
  <c r="J70" s="1"/>
  <c r="H52" i="8"/>
  <c r="J52" s="1"/>
  <c r="I32" i="6"/>
  <c r="K32" s="1"/>
  <c r="H32"/>
  <c r="I84" i="5"/>
  <c r="K84" s="1"/>
  <c r="H84"/>
  <c r="H71" i="7"/>
  <c r="J71" s="1"/>
  <c r="H53" i="8"/>
  <c r="J53" s="1"/>
  <c r="I34" i="2"/>
  <c r="H34"/>
  <c r="J34" s="1"/>
  <c r="J33" i="6"/>
  <c r="I33"/>
  <c r="J85" i="5"/>
  <c r="I85"/>
  <c r="I72" i="7"/>
  <c r="H72"/>
  <c r="I54" i="8"/>
  <c r="H54"/>
  <c r="H27" i="3"/>
  <c r="J27" s="1"/>
  <c r="H73" i="7"/>
  <c r="J73" s="1"/>
  <c r="I35" i="2"/>
  <c r="H35"/>
  <c r="J35" s="1"/>
  <c r="I74" i="7"/>
  <c r="H74"/>
  <c r="I55" i="8"/>
  <c r="H55"/>
  <c r="I56"/>
  <c r="H56"/>
  <c r="J34" i="6"/>
  <c r="I34"/>
  <c r="J86" i="5"/>
  <c r="I86"/>
  <c r="I51" i="4"/>
  <c r="H51"/>
  <c r="I75" i="7"/>
  <c r="H75"/>
  <c r="J35" i="6"/>
  <c r="I35"/>
  <c r="J87" i="5"/>
  <c r="I87"/>
  <c r="I28" i="3"/>
  <c r="H28"/>
  <c r="J28" s="1"/>
  <c r="I57" i="8"/>
  <c r="H57"/>
  <c r="I36" i="2"/>
  <c r="H36"/>
  <c r="J36" s="1"/>
  <c r="J36" i="6"/>
  <c r="I36"/>
  <c r="J88" i="5"/>
  <c r="I88"/>
  <c r="I76" i="7"/>
  <c r="H76"/>
  <c r="I58" i="8"/>
  <c r="H58"/>
  <c r="H52" i="4"/>
  <c r="J52" s="1"/>
  <c r="H53"/>
  <c r="I53"/>
  <c r="H57"/>
  <c r="J57" s="1"/>
  <c r="H55"/>
  <c r="J55" s="1"/>
  <c r="I37" i="6"/>
  <c r="K37" s="1"/>
  <c r="I89" i="5"/>
  <c r="K89" s="1"/>
  <c r="I37" i="2"/>
  <c r="H37"/>
  <c r="J37" s="1"/>
  <c r="I77" i="7"/>
  <c r="H77"/>
  <c r="J38" i="6"/>
  <c r="I38"/>
  <c r="J90" i="5"/>
  <c r="I90"/>
  <c r="I29" i="3"/>
  <c r="H29"/>
  <c r="J29" s="1"/>
  <c r="J39" i="6"/>
  <c r="I39"/>
  <c r="J91" i="5"/>
  <c r="I91"/>
  <c r="I78" i="7"/>
  <c r="H78"/>
  <c r="I59" i="8"/>
  <c r="H59"/>
  <c r="H30" i="3"/>
  <c r="J30" s="1"/>
  <c r="H79" i="7"/>
  <c r="I60" i="8"/>
  <c r="H60"/>
  <c r="I80" i="7"/>
  <c r="H80"/>
  <c r="J40" i="6"/>
  <c r="I40"/>
  <c r="J92" i="5"/>
  <c r="I92"/>
  <c r="I54" i="4"/>
  <c r="H54"/>
  <c r="J41" i="6"/>
  <c r="I41"/>
  <c r="J93" i="5"/>
  <c r="I93"/>
  <c r="K16" l="1"/>
  <c r="K49"/>
  <c r="J30" i="7"/>
  <c r="J28"/>
  <c r="J26"/>
  <c r="J14"/>
  <c r="J33" i="2"/>
  <c r="J27"/>
  <c r="J32"/>
  <c r="J18"/>
  <c r="J17"/>
  <c r="J14"/>
  <c r="K23" i="5"/>
  <c r="K46"/>
  <c r="J21" i="7"/>
  <c r="K44" i="5"/>
  <c r="K35"/>
  <c r="K31"/>
  <c r="K38"/>
  <c r="J24" i="7"/>
  <c r="J29"/>
  <c r="K26" i="5"/>
  <c r="K28"/>
  <c r="J31" i="7"/>
  <c r="K29" i="5"/>
  <c r="K30"/>
  <c r="J36" i="7"/>
  <c r="K34" i="5"/>
  <c r="J42" i="7"/>
  <c r="J38"/>
  <c r="K36" i="5"/>
  <c r="J39" i="7"/>
  <c r="J16" i="8"/>
  <c r="J13"/>
  <c r="J41" i="7"/>
  <c r="K41" i="5"/>
  <c r="K42"/>
  <c r="K10" i="6"/>
  <c r="K43" i="5"/>
  <c r="K45"/>
  <c r="J27" i="4"/>
  <c r="J15" i="8"/>
  <c r="J45" i="4"/>
  <c r="J31"/>
  <c r="J53"/>
  <c r="J48"/>
  <c r="J38"/>
  <c r="K40" i="6"/>
  <c r="K38"/>
  <c r="K41"/>
  <c r="K39"/>
  <c r="K63" i="5"/>
  <c r="J19" i="8"/>
  <c r="K58" i="5"/>
  <c r="K20" i="6"/>
  <c r="K19"/>
  <c r="J24" i="8"/>
  <c r="J74" i="7"/>
  <c r="J65"/>
  <c r="J51"/>
  <c r="J29" i="8"/>
  <c r="J28"/>
  <c r="K57" i="5"/>
  <c r="K67"/>
  <c r="K36" i="6"/>
  <c r="K33"/>
  <c r="K29"/>
  <c r="K28"/>
  <c r="K25"/>
  <c r="K35"/>
  <c r="K34"/>
  <c r="J27" i="8"/>
  <c r="J78" i="7"/>
  <c r="J55"/>
  <c r="J80"/>
  <c r="J33" i="8"/>
  <c r="J40" i="4"/>
  <c r="J51"/>
  <c r="J47"/>
  <c r="J54"/>
  <c r="K81" i="5"/>
  <c r="K76"/>
  <c r="J44" i="8"/>
  <c r="J55"/>
  <c r="J49"/>
  <c r="J62" i="7"/>
  <c r="J76"/>
  <c r="J75"/>
  <c r="J72"/>
  <c r="J68"/>
  <c r="J63"/>
  <c r="J43" i="8"/>
  <c r="J64" i="7"/>
  <c r="K87" i="5"/>
  <c r="K88"/>
  <c r="K85"/>
  <c r="K93"/>
  <c r="K80"/>
  <c r="J45" i="8"/>
  <c r="J46"/>
  <c r="J47"/>
  <c r="J48"/>
  <c r="J56"/>
  <c r="J54"/>
  <c r="J57"/>
  <c r="J60"/>
  <c r="K86" i="5"/>
  <c r="J58" i="8"/>
  <c r="J77" i="7"/>
  <c r="K90" i="5"/>
  <c r="K91"/>
  <c r="J59" i="8"/>
  <c r="J79" i="7"/>
  <c r="K92" i="5"/>
  <c r="H38" i="2"/>
  <c r="J38" s="1"/>
  <c r="H81" i="7"/>
  <c r="J81" s="1"/>
  <c r="H61" i="8"/>
  <c r="I42" i="6"/>
  <c r="K42" s="1"/>
  <c r="I94" i="5"/>
  <c r="K94" s="1"/>
  <c r="I43" i="6"/>
  <c r="K43" s="1"/>
  <c r="I95" i="5"/>
  <c r="I39" i="2"/>
  <c r="H39"/>
  <c r="I62" i="8"/>
  <c r="H62"/>
  <c r="I31" i="3"/>
  <c r="H31"/>
  <c r="J31" s="1"/>
  <c r="I82" i="7"/>
  <c r="H82"/>
  <c r="I56" i="4"/>
  <c r="H56"/>
  <c r="H58"/>
  <c r="J58" s="1"/>
  <c r="J44" i="6"/>
  <c r="I44"/>
  <c r="J96" i="5"/>
  <c r="I96"/>
  <c r="I40" i="2"/>
  <c r="H40"/>
  <c r="I63" i="8"/>
  <c r="H63"/>
  <c r="I83" i="7"/>
  <c r="H83"/>
  <c r="I45" i="6"/>
  <c r="I97" i="5"/>
  <c r="H32" i="3"/>
  <c r="J32" s="1"/>
  <c r="H84" i="7"/>
  <c r="J84" s="1"/>
  <c r="J39" i="2" l="1"/>
  <c r="J56" i="4"/>
  <c r="J83" i="7"/>
  <c r="K96" i="5"/>
  <c r="J63" i="8"/>
  <c r="J61"/>
  <c r="J40" i="2"/>
  <c r="K95" i="5"/>
  <c r="K44" i="6"/>
  <c r="J62" i="8"/>
  <c r="J82" i="7"/>
  <c r="K45" i="6"/>
  <c r="K97" i="5"/>
  <c r="J46" i="6"/>
  <c r="I46"/>
  <c r="J98" i="5"/>
  <c r="I98"/>
  <c r="H41" i="2"/>
  <c r="J41" s="1"/>
  <c r="H85" i="7"/>
  <c r="J85" s="1"/>
  <c r="H64" i="8"/>
  <c r="J64" s="1"/>
  <c r="H59" i="4"/>
  <c r="J59" s="1"/>
  <c r="I47" i="6"/>
  <c r="K47" s="1"/>
  <c r="I99" i="5"/>
  <c r="K99" s="1"/>
  <c r="H60" i="4"/>
  <c r="J60" s="1"/>
  <c r="I48" i="6"/>
  <c r="K48" s="1"/>
  <c r="I100" i="5"/>
  <c r="K100" s="1"/>
  <c r="H42" i="2"/>
  <c r="J42" s="1"/>
  <c r="H86" i="7"/>
  <c r="J86" s="1"/>
  <c r="H65" i="8"/>
  <c r="J65" s="1"/>
  <c r="H87" i="7"/>
  <c r="J87" s="1"/>
  <c r="H66" i="8"/>
  <c r="J66" s="1"/>
  <c r="J49" i="6"/>
  <c r="I49"/>
  <c r="J101" i="5"/>
  <c r="I101"/>
  <c r="I50" i="6"/>
  <c r="K50" s="1"/>
  <c r="I102" i="5"/>
  <c r="K102" s="1"/>
  <c r="H88" i="7"/>
  <c r="J88" s="1"/>
  <c r="H67" i="8"/>
  <c r="J67" s="1"/>
  <c r="H43" i="2"/>
  <c r="J43" s="1"/>
  <c r="H68" i="8"/>
  <c r="J68" s="1"/>
  <c r="H61" i="4"/>
  <c r="J61" s="1"/>
  <c r="H69" i="8"/>
  <c r="J69" s="1"/>
  <c r="I51" i="6"/>
  <c r="K51" s="1"/>
  <c r="I103" i="5"/>
  <c r="I44" i="2"/>
  <c r="H44"/>
  <c r="H70" i="8"/>
  <c r="I70"/>
  <c r="I62" i="4"/>
  <c r="H62"/>
  <c r="I71" i="8"/>
  <c r="H71"/>
  <c r="J52" i="6"/>
  <c r="I52"/>
  <c r="J104" i="5"/>
  <c r="I104"/>
  <c r="J105"/>
  <c r="I105"/>
  <c r="H33" i="3"/>
  <c r="J33" s="1"/>
  <c r="H72" i="8"/>
  <c r="I45" i="2"/>
  <c r="H45"/>
  <c r="I89" i="7"/>
  <c r="H89"/>
  <c r="I73" i="8"/>
  <c r="H73"/>
  <c r="J53" i="6"/>
  <c r="I53"/>
  <c r="J106" i="5"/>
  <c r="I106"/>
  <c r="J63" i="4"/>
  <c r="H63"/>
  <c r="H74" i="8"/>
  <c r="J74" s="1"/>
  <c r="H90" i="7"/>
  <c r="J90" s="1"/>
  <c r="I54" i="6"/>
  <c r="K54" s="1"/>
  <c r="I107" i="5"/>
  <c r="K107" s="1"/>
  <c r="H46" i="2"/>
  <c r="J46" s="1"/>
  <c r="H91" i="7"/>
  <c r="J91" s="1"/>
  <c r="H75" i="8"/>
  <c r="J75" s="1"/>
  <c r="H64" i="4"/>
  <c r="J64" s="1"/>
  <c r="I55" i="6"/>
  <c r="K55" s="1"/>
  <c r="I108" i="5"/>
  <c r="K108" s="1"/>
  <c r="I65" i="4"/>
  <c r="H65"/>
  <c r="J56" i="6"/>
  <c r="I56"/>
  <c r="J109" i="5"/>
  <c r="I109"/>
  <c r="J34" i="3"/>
  <c r="H34"/>
  <c r="J92" i="7"/>
  <c r="H92"/>
  <c r="H76" i="8"/>
  <c r="J76" s="1"/>
  <c r="I66" i="4"/>
  <c r="H66"/>
  <c r="J57" i="6"/>
  <c r="I57"/>
  <c r="J110" i="5"/>
  <c r="I110"/>
  <c r="I35" i="3"/>
  <c r="H35"/>
  <c r="J35" s="1"/>
  <c r="I77" i="8"/>
  <c r="H77"/>
  <c r="I58" i="6"/>
  <c r="K58" s="1"/>
  <c r="I111" i="5"/>
  <c r="K111" s="1"/>
  <c r="J62" i="4" l="1"/>
  <c r="J66"/>
  <c r="J65"/>
  <c r="K98" i="5"/>
  <c r="K104"/>
  <c r="J73" i="8"/>
  <c r="J89" i="7"/>
  <c r="J45" i="2"/>
  <c r="J44"/>
  <c r="K52" i="6"/>
  <c r="K49"/>
  <c r="K46"/>
  <c r="J71" i="8"/>
  <c r="K105" i="5"/>
  <c r="K106"/>
  <c r="K101"/>
  <c r="J70" i="8"/>
  <c r="K103" i="5"/>
  <c r="J72" i="8"/>
  <c r="K53" i="6"/>
  <c r="K110" i="5"/>
  <c r="K57" i="6"/>
  <c r="K56"/>
  <c r="K109" i="5"/>
  <c r="J77" i="8"/>
  <c r="I36" i="3"/>
  <c r="H36"/>
  <c r="J36" s="1"/>
  <c r="I78" i="8"/>
  <c r="H78"/>
  <c r="H93" i="7"/>
  <c r="J93" s="1"/>
  <c r="H79" i="8"/>
  <c r="J79" s="1"/>
  <c r="H47" i="2"/>
  <c r="J47" s="1"/>
  <c r="H80" i="8"/>
  <c r="J80" s="1"/>
  <c r="H67" i="4"/>
  <c r="J67" s="1"/>
  <c r="H94" i="7"/>
  <c r="J94" s="1"/>
  <c r="H48" i="2"/>
  <c r="J48" s="1"/>
  <c r="H81" i="8"/>
  <c r="J81" s="1"/>
  <c r="H68" i="4"/>
  <c r="J68" s="1"/>
  <c r="H95" i="7"/>
  <c r="H37" i="3"/>
  <c r="J37" s="1"/>
  <c r="H82" i="8"/>
  <c r="H85"/>
  <c r="I85"/>
  <c r="I49" i="2"/>
  <c r="H49"/>
  <c r="I96" i="7"/>
  <c r="H96"/>
  <c r="H69" i="4"/>
  <c r="J69" s="1"/>
  <c r="J49" i="2" l="1"/>
  <c r="J78" i="8"/>
  <c r="J96" i="7"/>
  <c r="J85" i="8"/>
  <c r="J95" i="7"/>
  <c r="J82" i="8"/>
  <c r="H50" i="2"/>
  <c r="J50" s="1"/>
  <c r="H83" i="8"/>
  <c r="J83" s="1"/>
  <c r="H70" i="4"/>
  <c r="J70" s="1"/>
  <c r="H84" i="8"/>
  <c r="I38" i="3"/>
  <c r="H38"/>
  <c r="J38" s="1"/>
  <c r="J84" i="8" l="1"/>
  <c r="H71" i="4"/>
  <c r="J71" s="1"/>
  <c r="H86" i="8"/>
  <c r="J86" s="1"/>
  <c r="H87"/>
  <c r="J87" s="1"/>
  <c r="H51" i="2"/>
  <c r="J51" s="1"/>
  <c r="H88" i="8"/>
  <c r="J88" s="1"/>
  <c r="I39" i="3"/>
  <c r="H39"/>
  <c r="J39" s="1"/>
  <c r="I97" i="7"/>
  <c r="H97"/>
  <c r="H72" i="4"/>
  <c r="J72" s="1"/>
  <c r="H89" i="8"/>
  <c r="H40" i="3"/>
  <c r="J40" s="1"/>
  <c r="H98" i="7"/>
  <c r="I52" i="2"/>
  <c r="H52"/>
  <c r="I90" i="8"/>
  <c r="H90"/>
  <c r="I41" i="3"/>
  <c r="H41"/>
  <c r="J41" s="1"/>
  <c r="I99" i="7"/>
  <c r="H99"/>
  <c r="I73" i="4"/>
  <c r="H73"/>
  <c r="I91" i="8"/>
  <c r="H91"/>
  <c r="H53" i="2"/>
  <c r="J53" s="1"/>
  <c r="H92" i="8"/>
  <c r="J92" s="1"/>
  <c r="H42" i="3"/>
  <c r="J42" s="1"/>
  <c r="H93" i="8"/>
  <c r="J93" s="1"/>
  <c r="J52" i="2" l="1"/>
  <c r="J73" i="4"/>
  <c r="J99" i="7"/>
  <c r="J97"/>
  <c r="J90" i="8"/>
  <c r="J91"/>
  <c r="J89"/>
  <c r="J98" i="7"/>
  <c r="I54" i="2"/>
  <c r="H54"/>
  <c r="I96" i="8"/>
  <c r="H96"/>
  <c r="J54" i="2" l="1"/>
  <c r="J96" i="8"/>
  <c r="H43" i="3"/>
  <c r="J43" s="1"/>
  <c r="H94" i="8"/>
  <c r="J94" s="1"/>
  <c r="H95"/>
  <c r="J95" s="1"/>
  <c r="H74" i="4"/>
  <c r="J74" s="1"/>
  <c r="H100" i="7"/>
  <c r="J100" s="1"/>
  <c r="H55" i="2"/>
  <c r="J55" s="1"/>
  <c r="H101" i="7"/>
  <c r="J101" s="1"/>
  <c r="H75" i="4" l="1"/>
  <c r="J75" s="1"/>
  <c r="J44" i="3"/>
  <c r="H44"/>
  <c r="H102" i="7"/>
  <c r="I56" i="2"/>
  <c r="H56"/>
  <c r="J56" s="1"/>
  <c r="I103" i="7"/>
  <c r="H103"/>
  <c r="I57" i="2"/>
  <c r="H57"/>
  <c r="J57" s="1"/>
  <c r="I104" i="7"/>
  <c r="H104"/>
  <c r="J102" l="1"/>
  <c r="J103"/>
  <c r="J104"/>
  <c r="I45" i="3"/>
  <c r="H45"/>
  <c r="I105" i="7"/>
  <c r="H105"/>
  <c r="I76" i="4"/>
  <c r="H76"/>
  <c r="I106" i="7"/>
  <c r="H106"/>
  <c r="I58" i="2"/>
  <c r="H58"/>
  <c r="I97" i="8"/>
  <c r="H97"/>
  <c r="J76" i="4" l="1"/>
  <c r="J58" i="2"/>
  <c r="J106" i="7"/>
  <c r="J45" i="3"/>
  <c r="J105" i="7"/>
  <c r="J97" i="8"/>
  <c r="H46" i="3"/>
  <c r="J46" s="1"/>
  <c r="H107" i="7"/>
  <c r="J107" s="1"/>
  <c r="H47" i="3"/>
  <c r="J47" s="1"/>
  <c r="H108" i="7"/>
  <c r="J108" s="1"/>
  <c r="H48" i="3"/>
  <c r="J48" s="1"/>
  <c r="H109" i="7"/>
  <c r="J109" s="1"/>
  <c r="I59" i="2"/>
  <c r="H59"/>
  <c r="I98" i="8"/>
  <c r="H98"/>
  <c r="I49" i="3"/>
  <c r="H49"/>
  <c r="I99" i="8"/>
  <c r="H99"/>
  <c r="I50" i="3"/>
  <c r="H50"/>
  <c r="I100" i="8"/>
  <c r="H100"/>
  <c r="H110" i="7"/>
  <c r="J110" s="1"/>
  <c r="H101" i="8"/>
  <c r="J101" s="1"/>
  <c r="H60" i="2"/>
  <c r="J60" s="1"/>
  <c r="H111" i="7"/>
  <c r="J111" s="1"/>
  <c r="H113"/>
  <c r="J113" s="1"/>
  <c r="H103" i="8"/>
  <c r="J103" s="1"/>
  <c r="H102"/>
  <c r="J102" s="1"/>
  <c r="H112" i="7"/>
  <c r="J112" s="1"/>
  <c r="H51" i="3"/>
  <c r="J51" s="1"/>
  <c r="H61" i="2"/>
  <c r="J61" s="1"/>
  <c r="H52" i="3"/>
  <c r="J52" s="1"/>
  <c r="H114" i="7"/>
  <c r="J114" s="1"/>
  <c r="H62" i="2"/>
  <c r="J62" s="1"/>
  <c r="H104" i="8"/>
  <c r="J104" s="1"/>
  <c r="J63" i="2"/>
  <c r="H63"/>
  <c r="H115" i="7"/>
  <c r="J115" s="1"/>
  <c r="H77" i="4"/>
  <c r="J77" s="1"/>
  <c r="H105" i="8"/>
  <c r="J105" s="1"/>
  <c r="H64" i="2"/>
  <c r="J64" s="1"/>
  <c r="H106" i="8"/>
  <c r="I53" i="3"/>
  <c r="H53"/>
  <c r="J53" s="1"/>
  <c r="H107" i="8"/>
  <c r="I107"/>
  <c r="H78" i="4"/>
  <c r="J78" s="1"/>
  <c r="H116" i="7"/>
  <c r="I54" i="3"/>
  <c r="H54"/>
  <c r="I117" i="7"/>
  <c r="H117"/>
  <c r="H65" i="2"/>
  <c r="J65" s="1"/>
  <c r="H108" i="8"/>
  <c r="J108" s="1"/>
  <c r="J98" l="1"/>
  <c r="J100"/>
  <c r="J99"/>
  <c r="J59" i="2"/>
  <c r="J54" i="3"/>
  <c r="J50"/>
  <c r="J49"/>
  <c r="J107" i="8"/>
  <c r="J106"/>
  <c r="J116" i="7"/>
  <c r="J117"/>
  <c r="I79" i="4"/>
  <c r="H79"/>
  <c r="I109" i="8"/>
  <c r="H109"/>
  <c r="H66" i="2"/>
  <c r="J66" s="1"/>
  <c r="H110" i="8"/>
  <c r="J110" s="1"/>
  <c r="H67" i="2"/>
  <c r="J67" s="1"/>
  <c r="H111" i="8"/>
  <c r="I68" i="2"/>
  <c r="H68"/>
  <c r="I112" i="8"/>
  <c r="H112"/>
  <c r="I55" i="3"/>
  <c r="H55"/>
  <c r="I118" i="7"/>
  <c r="H118"/>
  <c r="H80" i="4"/>
  <c r="J80" s="1"/>
  <c r="H113" i="8"/>
  <c r="J59" i="6"/>
  <c r="I59"/>
  <c r="J113" i="5"/>
  <c r="I113"/>
  <c r="I69" i="2"/>
  <c r="H69"/>
  <c r="I119" i="7"/>
  <c r="H119"/>
  <c r="H114" i="8"/>
  <c r="I114"/>
  <c r="J112" i="5"/>
  <c r="I112"/>
  <c r="J60" i="6"/>
  <c r="I60"/>
  <c r="H56" i="3"/>
  <c r="J56" s="1"/>
  <c r="H120" i="7"/>
  <c r="J120" s="1"/>
  <c r="K59" i="6" l="1"/>
  <c r="J79" i="4"/>
  <c r="J68" i="2"/>
  <c r="J119" i="7"/>
  <c r="K113" i="5"/>
  <c r="J69" i="2"/>
  <c r="K112" i="5"/>
  <c r="J114" i="8"/>
  <c r="J55" i="3"/>
  <c r="J109" i="8"/>
  <c r="J111"/>
  <c r="J112"/>
  <c r="J118" i="7"/>
  <c r="J113" i="8"/>
  <c r="K60" i="6"/>
  <c r="I81" i="4"/>
  <c r="H81"/>
  <c r="I115" i="8"/>
  <c r="H115"/>
  <c r="H70" i="2"/>
  <c r="J70" s="1"/>
  <c r="H121" i="7"/>
  <c r="J121" s="1"/>
  <c r="H116" i="8"/>
  <c r="I61" i="6"/>
  <c r="K61" s="1"/>
  <c r="I62"/>
  <c r="K62" s="1"/>
  <c r="I114" i="5"/>
  <c r="K114" s="1"/>
  <c r="I115"/>
  <c r="K115" s="1"/>
  <c r="J81" i="4" l="1"/>
  <c r="J115" i="8"/>
  <c r="J116"/>
  <c r="H57" i="3"/>
  <c r="J57" s="1"/>
  <c r="H117" i="8"/>
  <c r="H122" i="7"/>
  <c r="J122" s="1"/>
  <c r="I63" i="6"/>
  <c r="K63" s="1"/>
  <c r="I116" i="5"/>
  <c r="K116" s="1"/>
  <c r="I58" i="3"/>
  <c r="H58"/>
  <c r="I118" i="8"/>
  <c r="H118"/>
  <c r="J58" i="3" l="1"/>
  <c r="J118" i="8"/>
  <c r="J117"/>
  <c r="I64" i="6" l="1"/>
  <c r="K64" s="1"/>
  <c r="I117" i="5"/>
  <c r="K117" s="1"/>
  <c r="H82" i="4"/>
  <c r="J82" s="1"/>
  <c r="H119" i="8"/>
  <c r="I120"/>
  <c r="H120"/>
  <c r="H59" i="3"/>
  <c r="J59" s="1"/>
  <c r="H123" i="7"/>
  <c r="J123" s="1"/>
  <c r="H71" i="2"/>
  <c r="I71"/>
  <c r="J71" s="1"/>
  <c r="J65" i="6"/>
  <c r="I65"/>
  <c r="J118" i="5"/>
  <c r="I118"/>
  <c r="J120" i="8" l="1"/>
  <c r="K65" i="6"/>
  <c r="J119" i="8"/>
  <c r="K118" i="5"/>
  <c r="H60" i="3"/>
  <c r="J60" s="1"/>
  <c r="H124" i="7"/>
  <c r="I72" i="2"/>
  <c r="H72"/>
  <c r="I121" i="8"/>
  <c r="H121"/>
  <c r="H61" i="3"/>
  <c r="J61" s="1"/>
  <c r="H122" i="8"/>
  <c r="J122" s="1"/>
  <c r="J66" i="6"/>
  <c r="I66"/>
  <c r="J119" i="5"/>
  <c r="I119"/>
  <c r="K119" l="1"/>
  <c r="K66" i="6"/>
  <c r="J121" i="8"/>
  <c r="J72" i="2"/>
  <c r="J124" i="7"/>
  <c r="I67" i="6"/>
  <c r="K67" s="1"/>
  <c r="I120" i="5"/>
  <c r="I73" i="2"/>
  <c r="H73"/>
  <c r="I123" i="8"/>
  <c r="H123"/>
  <c r="I125" i="7"/>
  <c r="H125"/>
  <c r="J68" i="6"/>
  <c r="I68"/>
  <c r="J121" i="5"/>
  <c r="I121"/>
  <c r="H83" i="4"/>
  <c r="J83" s="1"/>
  <c r="H126" i="7"/>
  <c r="I69" i="6"/>
  <c r="K69" s="1"/>
  <c r="I122" i="5"/>
  <c r="K122" s="1"/>
  <c r="H84" i="4"/>
  <c r="J84" s="1"/>
  <c r="H124" i="8"/>
  <c r="J124" s="1"/>
  <c r="H85" i="4"/>
  <c r="J85" s="1"/>
  <c r="H127" i="7"/>
  <c r="J127" s="1"/>
  <c r="H125" i="8"/>
  <c r="J125" s="1"/>
  <c r="I70" i="6"/>
  <c r="K70" s="1"/>
  <c r="I123" i="5"/>
  <c r="J125" i="7" l="1"/>
  <c r="J73" i="2"/>
  <c r="K121" i="5"/>
  <c r="K68" i="6"/>
  <c r="K120" i="5"/>
  <c r="J123" i="8"/>
  <c r="J126" i="7"/>
  <c r="K123" i="5"/>
  <c r="I87" i="4"/>
  <c r="H87"/>
  <c r="I127" i="8"/>
  <c r="H127"/>
  <c r="H63" i="3"/>
  <c r="J63" s="1"/>
  <c r="I129" i="8"/>
  <c r="H129"/>
  <c r="H128"/>
  <c r="J128" s="1"/>
  <c r="H64" i="3"/>
  <c r="J64" s="1"/>
  <c r="H126" i="8"/>
  <c r="J126" s="1"/>
  <c r="H74" i="2"/>
  <c r="J74" s="1"/>
  <c r="H62" i="3"/>
  <c r="J62" s="1"/>
  <c r="H86" i="4"/>
  <c r="J86" s="1"/>
  <c r="H128" i="7"/>
  <c r="J128" s="1"/>
  <c r="I88" i="4"/>
  <c r="H88"/>
  <c r="I129" i="7"/>
  <c r="H129"/>
  <c r="I130" i="8"/>
  <c r="H130"/>
  <c r="J71" i="6"/>
  <c r="I71"/>
  <c r="J124" i="5"/>
  <c r="I124"/>
  <c r="I125"/>
  <c r="K125" s="1"/>
  <c r="J87" i="4" l="1"/>
  <c r="J129" i="7"/>
  <c r="J88" i="4"/>
  <c r="J127" i="8"/>
  <c r="J130"/>
  <c r="J129"/>
  <c r="K124" i="5"/>
  <c r="K71" i="6"/>
  <c r="H89" i="4"/>
  <c r="J89" s="1"/>
  <c r="H131" i="8"/>
  <c r="J131" s="1"/>
  <c r="I75" i="2"/>
  <c r="H75"/>
  <c r="I130" i="7"/>
  <c r="H130"/>
  <c r="I132" i="8"/>
  <c r="H132"/>
  <c r="I72" i="6"/>
  <c r="K72" s="1"/>
  <c r="H76" i="2"/>
  <c r="J76" s="1"/>
  <c r="H131" i="7"/>
  <c r="J131" s="1"/>
  <c r="H133" i="8"/>
  <c r="J133" s="1"/>
  <c r="J132" l="1"/>
  <c r="J75" i="2"/>
  <c r="J130" i="7"/>
  <c r="H65" i="3"/>
  <c r="J65" s="1"/>
  <c r="H133" i="7"/>
  <c r="J133" s="1"/>
  <c r="H77" i="2"/>
  <c r="J77" s="1"/>
  <c r="H132" i="7"/>
  <c r="J132" s="1"/>
  <c r="H90" i="4"/>
  <c r="J90" s="1"/>
  <c r="I73" i="6"/>
  <c r="K73" s="1"/>
  <c r="I126" i="5"/>
  <c r="K126" s="1"/>
  <c r="H134" i="7"/>
  <c r="J134" s="1"/>
  <c r="H134" i="8"/>
  <c r="I74" i="6"/>
  <c r="K74" s="1"/>
  <c r="I127" i="5"/>
  <c r="I91" i="4"/>
  <c r="H91"/>
  <c r="I135" i="7"/>
  <c r="H135"/>
  <c r="I135" i="8"/>
  <c r="H135"/>
  <c r="J75" i="6"/>
  <c r="I75"/>
  <c r="J128" i="5"/>
  <c r="I128"/>
  <c r="H66" i="3"/>
  <c r="J66" s="1"/>
  <c r="H136" i="8"/>
  <c r="J136" s="1"/>
  <c r="H78" i="2"/>
  <c r="J78" s="1"/>
  <c r="I129" i="5"/>
  <c r="K129" s="1"/>
  <c r="I76" i="6"/>
  <c r="K76" s="1"/>
  <c r="H136" i="7"/>
  <c r="J136" s="1"/>
  <c r="H137" i="8"/>
  <c r="J137" s="1"/>
  <c r="H137" i="7"/>
  <c r="J137" s="1"/>
  <c r="H138" i="8"/>
  <c r="J138" s="1"/>
  <c r="J91" i="4" l="1"/>
  <c r="K128" i="5"/>
  <c r="J135" i="8"/>
  <c r="J134"/>
  <c r="K127" i="5"/>
  <c r="J135" i="7"/>
  <c r="K75" i="6"/>
  <c r="I77"/>
  <c r="K77" s="1"/>
  <c r="I130" i="5"/>
  <c r="K130" s="1"/>
  <c r="I79" i="2"/>
  <c r="H79"/>
  <c r="I138" i="7"/>
  <c r="H138"/>
  <c r="J138" l="1"/>
  <c r="J79" i="2"/>
  <c r="H80"/>
  <c r="J80" s="1"/>
  <c r="H139" i="8"/>
  <c r="J139" s="1"/>
  <c r="H139" i="7"/>
  <c r="J139" s="1"/>
  <c r="I78" i="6"/>
  <c r="K78" s="1"/>
  <c r="I131" i="5"/>
  <c r="K131" s="1"/>
  <c r="H140" i="7"/>
  <c r="J140" s="1"/>
  <c r="H140" i="8"/>
  <c r="J140" s="1"/>
  <c r="H92" i="4" l="1"/>
  <c r="J92" s="1"/>
  <c r="H141" i="8"/>
  <c r="J141" s="1"/>
  <c r="I68" i="3"/>
  <c r="H68"/>
  <c r="I142" i="7"/>
  <c r="H142"/>
  <c r="H69" i="3"/>
  <c r="J69" s="1"/>
  <c r="H142" i="8"/>
  <c r="J142" s="1"/>
  <c r="H81" i="2"/>
  <c r="J81" s="1"/>
  <c r="H143" i="8"/>
  <c r="J143" s="1"/>
  <c r="I88" i="6"/>
  <c r="K88" s="1"/>
  <c r="I80"/>
  <c r="K80" s="1"/>
  <c r="I81"/>
  <c r="K81" s="1"/>
  <c r="I82"/>
  <c r="K82" s="1"/>
  <c r="I83"/>
  <c r="K83" s="1"/>
  <c r="I84"/>
  <c r="K84" s="1"/>
  <c r="I85"/>
  <c r="K85" s="1"/>
  <c r="I86"/>
  <c r="K86" s="1"/>
  <c r="I79"/>
  <c r="K79" s="1"/>
  <c r="J87"/>
  <c r="I87"/>
  <c r="J89"/>
  <c r="I89"/>
  <c r="J91"/>
  <c r="I91"/>
  <c r="J90"/>
  <c r="I90"/>
  <c r="I93"/>
  <c r="K93" s="1"/>
  <c r="I92"/>
  <c r="K92" s="1"/>
  <c r="I94"/>
  <c r="K94" s="1"/>
  <c r="I95"/>
  <c r="J95"/>
  <c r="I140" i="5"/>
  <c r="J148"/>
  <c r="I148"/>
  <c r="J147"/>
  <c r="I147"/>
  <c r="I139"/>
  <c r="K139" s="1"/>
  <c r="I138"/>
  <c r="K138" s="1"/>
  <c r="I137"/>
  <c r="K137" s="1"/>
  <c r="I136"/>
  <c r="K136" s="1"/>
  <c r="I135"/>
  <c r="K135" s="1"/>
  <c r="I134"/>
  <c r="K134" s="1"/>
  <c r="I133"/>
  <c r="K133" s="1"/>
  <c r="I132"/>
  <c r="K132" s="1"/>
  <c r="I141"/>
  <c r="K141" s="1"/>
  <c r="I146"/>
  <c r="K146" s="1"/>
  <c r="I145"/>
  <c r="K145" s="1"/>
  <c r="I149"/>
  <c r="K149" s="1"/>
  <c r="I150"/>
  <c r="K150" s="1"/>
  <c r="I142"/>
  <c r="J142"/>
  <c r="I143"/>
  <c r="J143"/>
  <c r="I144"/>
  <c r="J144"/>
  <c r="K95" i="6" l="1"/>
  <c r="K90"/>
  <c r="K147" i="5"/>
  <c r="K144"/>
  <c r="J68" i="3"/>
  <c r="K87" i="6"/>
  <c r="K89"/>
  <c r="K91"/>
  <c r="J142" i="7"/>
  <c r="K142" i="5"/>
  <c r="K143"/>
  <c r="K148"/>
  <c r="J140"/>
  <c r="H93" i="4"/>
  <c r="J93" s="1"/>
  <c r="H144" i="8"/>
  <c r="J144" s="1"/>
  <c r="H82" i="2" l="1"/>
  <c r="J82" s="1"/>
  <c r="H143" i="7"/>
  <c r="J143" s="1"/>
  <c r="H144"/>
  <c r="J144" s="1"/>
  <c r="H145" i="8"/>
  <c r="J145" s="1"/>
  <c r="H83" i="2"/>
  <c r="J83" s="1"/>
  <c r="H146" i="8"/>
  <c r="J146" s="1"/>
  <c r="I94" i="4"/>
  <c r="H94"/>
  <c r="I145" i="7"/>
  <c r="H145"/>
  <c r="J94" i="4" l="1"/>
  <c r="J145" i="7"/>
  <c r="I84" i="2" l="1"/>
  <c r="H84"/>
  <c r="I147" i="8"/>
  <c r="H147"/>
  <c r="H85" i="2"/>
  <c r="J85" s="1"/>
  <c r="H148" i="8"/>
  <c r="J148" s="1"/>
  <c r="H95" i="4"/>
  <c r="J95" s="1"/>
  <c r="H146" i="7"/>
  <c r="J146" s="1"/>
  <c r="H149" i="8"/>
  <c r="J149" s="1"/>
  <c r="H147" i="7"/>
  <c r="J147" s="1"/>
  <c r="H150" i="8"/>
  <c r="J150" s="1"/>
  <c r="I86" i="2"/>
  <c r="H86"/>
  <c r="I70" i="3"/>
  <c r="H70"/>
  <c r="I96" i="4"/>
  <c r="H96"/>
  <c r="I148" i="7"/>
  <c r="H148"/>
  <c r="I151" i="8"/>
  <c r="H151"/>
  <c r="I97" i="4"/>
  <c r="H97"/>
  <c r="I149" i="7"/>
  <c r="H149"/>
  <c r="I152" i="8"/>
  <c r="H152"/>
  <c r="H71" i="3"/>
  <c r="J71" s="1"/>
  <c r="H98" i="4"/>
  <c r="J98" s="1"/>
  <c r="H150" i="7"/>
  <c r="J150" s="1"/>
  <c r="H153" i="8"/>
  <c r="J153" s="1"/>
  <c r="H87" i="2"/>
  <c r="J87" s="1"/>
  <c r="I88"/>
  <c r="H88"/>
  <c r="I154" i="8"/>
  <c r="H154"/>
  <c r="H72" i="3"/>
  <c r="J72" s="1"/>
  <c r="H155" i="8"/>
  <c r="J155" s="1"/>
  <c r="H73" i="3"/>
  <c r="J73" s="1"/>
  <c r="H156" i="8"/>
  <c r="J156" s="1"/>
  <c r="H99" i="4"/>
  <c r="J99" s="1"/>
  <c r="H151" i="7"/>
  <c r="J151" s="1"/>
  <c r="H157" i="8"/>
  <c r="J157" s="1"/>
  <c r="H89" i="2"/>
  <c r="J89" s="1"/>
  <c r="H158" i="8"/>
  <c r="I90" i="2"/>
  <c r="H90"/>
  <c r="I74" i="3"/>
  <c r="H74"/>
  <c r="I100" i="4"/>
  <c r="H100"/>
  <c r="I152" i="7"/>
  <c r="H152"/>
  <c r="I159" i="8"/>
  <c r="H159"/>
  <c r="I91" i="2"/>
  <c r="H91"/>
  <c r="I160" i="8"/>
  <c r="H160"/>
  <c r="I75" i="3"/>
  <c r="H75"/>
  <c r="J75" s="1"/>
  <c r="K140" i="5"/>
  <c r="I153" i="7"/>
  <c r="H153"/>
  <c r="I161" i="8"/>
  <c r="H161"/>
  <c r="H101" i="4"/>
  <c r="J101" s="1"/>
  <c r="H154" i="7"/>
  <c r="J154" s="1"/>
  <c r="H162" i="8"/>
  <c r="I155" i="7"/>
  <c r="H155"/>
  <c r="I163" i="8"/>
  <c r="H163"/>
  <c r="H92" i="2"/>
  <c r="J92" s="1"/>
  <c r="H164" i="8"/>
  <c r="J164" s="1"/>
  <c r="I76" i="3"/>
  <c r="H76"/>
  <c r="I156" i="7"/>
  <c r="H156"/>
  <c r="H77" i="3"/>
  <c r="J77" s="1"/>
  <c r="H157" i="7"/>
  <c r="J157" s="1"/>
  <c r="H165" i="8"/>
  <c r="I93" i="2"/>
  <c r="H93"/>
  <c r="I166" i="8"/>
  <c r="H166"/>
  <c r="I78" i="3"/>
  <c r="H78"/>
  <c r="I167" i="8"/>
  <c r="H167"/>
  <c r="I102" i="4"/>
  <c r="H102"/>
  <c r="I158" i="7"/>
  <c r="H158"/>
  <c r="I168" i="8"/>
  <c r="H168"/>
  <c r="H79" i="3"/>
  <c r="J79" s="1"/>
  <c r="H159" i="7"/>
  <c r="J159" s="1"/>
  <c r="H169" i="8"/>
  <c r="J169" s="1"/>
  <c r="H170"/>
  <c r="J170" s="1"/>
  <c r="H103" i="4"/>
  <c r="J103" s="1"/>
  <c r="H94" i="2"/>
  <c r="J94" s="1"/>
  <c r="H160" i="7"/>
  <c r="J160" s="1"/>
  <c r="H104" i="4"/>
  <c r="J104" s="1"/>
  <c r="H161" i="7"/>
  <c r="J161" s="1"/>
  <c r="H171" i="8"/>
  <c r="I172"/>
  <c r="H172"/>
  <c r="H162" i="7"/>
  <c r="I162"/>
  <c r="I80" i="3"/>
  <c r="H80"/>
  <c r="I163" i="7"/>
  <c r="H163"/>
  <c r="I105" i="4"/>
  <c r="H105"/>
  <c r="I164" i="7"/>
  <c r="H164"/>
  <c r="I173" i="8"/>
  <c r="H173"/>
  <c r="I95" i="2"/>
  <c r="H95"/>
  <c r="H96"/>
  <c r="J96" s="1"/>
  <c r="I174" i="8"/>
  <c r="H174"/>
  <c r="H106" i="4"/>
  <c r="J106" s="1"/>
  <c r="H175" i="8"/>
  <c r="J175" s="1"/>
  <c r="H81" i="3"/>
  <c r="J81" s="1"/>
  <c r="H176" i="8"/>
  <c r="I107" i="4"/>
  <c r="H107"/>
  <c r="I177" i="8"/>
  <c r="H177"/>
  <c r="H82" i="3"/>
  <c r="J82" s="1"/>
  <c r="H165" i="7"/>
  <c r="J165" s="1"/>
  <c r="H166"/>
  <c r="H108" i="4"/>
  <c r="J108" s="1"/>
  <c r="H178" i="8"/>
  <c r="I83" i="3"/>
  <c r="H83"/>
  <c r="I179" i="8"/>
  <c r="H179"/>
  <c r="I84" i="3"/>
  <c r="H84"/>
  <c r="I167" i="7"/>
  <c r="H167"/>
  <c r="I109" i="4"/>
  <c r="H109"/>
  <c r="I180" i="8"/>
  <c r="H180"/>
  <c r="H110" i="4"/>
  <c r="J110" s="1"/>
  <c r="I97" i="2"/>
  <c r="H97"/>
  <c r="I181" i="8"/>
  <c r="H181"/>
  <c r="I85" i="3"/>
  <c r="H85"/>
  <c r="I168" i="7"/>
  <c r="H168"/>
  <c r="H86" i="3"/>
  <c r="J86" s="1"/>
  <c r="H182" i="8"/>
  <c r="J182" s="1"/>
  <c r="H183"/>
  <c r="J183" s="1"/>
  <c r="I98" i="2"/>
  <c r="H98"/>
  <c r="H184" i="8"/>
  <c r="J184" s="1"/>
  <c r="H87" i="3"/>
  <c r="J87" s="1"/>
  <c r="H169" i="7"/>
  <c r="J169" s="1"/>
  <c r="H138" i="4"/>
  <c r="J138" s="1"/>
  <c r="H137"/>
  <c r="J137" s="1"/>
  <c r="I136"/>
  <c r="H136"/>
  <c r="I135"/>
  <c r="H135"/>
  <c r="H134"/>
  <c r="J134" s="1"/>
  <c r="H133"/>
  <c r="J133" s="1"/>
  <c r="I132"/>
  <c r="H132"/>
  <c r="I131"/>
  <c r="H131"/>
  <c r="H130"/>
  <c r="J130" s="1"/>
  <c r="I129"/>
  <c r="H129"/>
  <c r="I128"/>
  <c r="H128"/>
  <c r="I127"/>
  <c r="H127"/>
  <c r="H126"/>
  <c r="J126" s="1"/>
  <c r="I125"/>
  <c r="H125"/>
  <c r="I124"/>
  <c r="H124"/>
  <c r="H123"/>
  <c r="J123" s="1"/>
  <c r="I122"/>
  <c r="H122"/>
  <c r="I121"/>
  <c r="H121"/>
  <c r="I120"/>
  <c r="H120"/>
  <c r="H119"/>
  <c r="J119" s="1"/>
  <c r="H118"/>
  <c r="J118" s="1"/>
  <c r="I117"/>
  <c r="H117"/>
  <c r="I116"/>
  <c r="H116"/>
  <c r="H115"/>
  <c r="J115" s="1"/>
  <c r="H114"/>
  <c r="J114" s="1"/>
  <c r="H113"/>
  <c r="J113" s="1"/>
  <c r="H112"/>
  <c r="J112" s="1"/>
  <c r="I111"/>
  <c r="H111"/>
  <c r="I88" i="3"/>
  <c r="H88"/>
  <c r="H89"/>
  <c r="J89" s="1"/>
  <c r="H90"/>
  <c r="J90" s="1"/>
  <c r="H91"/>
  <c r="J91" s="1"/>
  <c r="H92"/>
  <c r="I93"/>
  <c r="H93"/>
  <c r="I94"/>
  <c r="H94"/>
  <c r="H95"/>
  <c r="J95" s="1"/>
  <c r="H96"/>
  <c r="I97"/>
  <c r="H97"/>
  <c r="I98"/>
  <c r="H98"/>
  <c r="I99"/>
  <c r="H99"/>
  <c r="H100"/>
  <c r="I101"/>
  <c r="H101"/>
  <c r="I102"/>
  <c r="H102"/>
  <c r="H103"/>
  <c r="J103" s="1"/>
  <c r="I104"/>
  <c r="H104"/>
  <c r="I106"/>
  <c r="H106"/>
  <c r="I105"/>
  <c r="H105"/>
  <c r="H107"/>
  <c r="I108"/>
  <c r="H108"/>
  <c r="I109"/>
  <c r="H109"/>
  <c r="H110"/>
  <c r="J110" s="1"/>
  <c r="H111"/>
  <c r="I112"/>
  <c r="H112"/>
  <c r="I113"/>
  <c r="H113"/>
  <c r="H114"/>
  <c r="J114" s="1"/>
  <c r="H115"/>
  <c r="J115" s="1"/>
  <c r="H99" i="2"/>
  <c r="J99" s="1"/>
  <c r="H100"/>
  <c r="I101"/>
  <c r="H101"/>
  <c r="H102"/>
  <c r="J102" s="1"/>
  <c r="H103"/>
  <c r="I104"/>
  <c r="H104"/>
  <c r="H105"/>
  <c r="I106"/>
  <c r="H106"/>
  <c r="H107"/>
  <c r="I108"/>
  <c r="H108"/>
  <c r="H109"/>
  <c r="H110"/>
  <c r="J110" s="1"/>
  <c r="H111"/>
  <c r="I112"/>
  <c r="H112"/>
  <c r="H113"/>
  <c r="J113" s="1"/>
  <c r="H114"/>
  <c r="J114" s="1"/>
  <c r="H115"/>
  <c r="I116"/>
  <c r="H116"/>
  <c r="I117"/>
  <c r="H117"/>
  <c r="I118"/>
  <c r="H118"/>
  <c r="H119"/>
  <c r="I120"/>
  <c r="H120"/>
  <c r="H121"/>
  <c r="I122"/>
  <c r="H122"/>
  <c r="H123"/>
  <c r="J123" s="1"/>
  <c r="H124"/>
  <c r="I125"/>
  <c r="H125"/>
  <c r="J131" i="4" l="1"/>
  <c r="J70" i="3"/>
  <c r="J109" i="4"/>
  <c r="J121"/>
  <c r="J78" i="3"/>
  <c r="J74"/>
  <c r="J153" i="7"/>
  <c r="J147" i="8"/>
  <c r="J84" i="2"/>
  <c r="J116" i="4"/>
  <c r="J152" i="7"/>
  <c r="J148"/>
  <c r="J86" i="2"/>
  <c r="J158" i="7"/>
  <c r="J156"/>
  <c r="J155"/>
  <c r="J149"/>
  <c r="J152" i="8"/>
  <c r="J154"/>
  <c r="J124" i="4"/>
  <c r="J128"/>
  <c r="J100"/>
  <c r="J96"/>
  <c r="J107"/>
  <c r="J136"/>
  <c r="J111"/>
  <c r="J122"/>
  <c r="J127"/>
  <c r="J102"/>
  <c r="J97"/>
  <c r="J117"/>
  <c r="J125"/>
  <c r="J105"/>
  <c r="J95" i="2"/>
  <c r="J93"/>
  <c r="J97"/>
  <c r="J91"/>
  <c r="J151" i="8"/>
  <c r="J84" i="3"/>
  <c r="J76"/>
  <c r="J90" i="2"/>
  <c r="J88"/>
  <c r="J161" i="8"/>
  <c r="J158"/>
  <c r="J159"/>
  <c r="J172"/>
  <c r="J163"/>
  <c r="J160"/>
  <c r="J80" i="3"/>
  <c r="J168" i="8"/>
  <c r="J162"/>
  <c r="J162" i="7"/>
  <c r="J165" i="8"/>
  <c r="J83" i="3"/>
  <c r="J99"/>
  <c r="J97"/>
  <c r="J88"/>
  <c r="J166" i="8"/>
  <c r="J167"/>
  <c r="J171"/>
  <c r="J164" i="7"/>
  <c r="J163"/>
  <c r="J180" i="8"/>
  <c r="J177"/>
  <c r="J174"/>
  <c r="J173"/>
  <c r="J106" i="2"/>
  <c r="J98"/>
  <c r="J176" i="8"/>
  <c r="J166" i="7"/>
  <c r="J178" i="8"/>
  <c r="J179"/>
  <c r="J85" i="3"/>
  <c r="J109"/>
  <c r="J93"/>
  <c r="J167" i="7"/>
  <c r="J168"/>
  <c r="J181" i="8"/>
  <c r="J104" i="2"/>
  <c r="J132" i="4"/>
  <c r="J120"/>
  <c r="J129"/>
  <c r="J135"/>
  <c r="J102" i="3"/>
  <c r="J106"/>
  <c r="J98"/>
  <c r="J113"/>
  <c r="J94"/>
  <c r="J112"/>
  <c r="J92"/>
  <c r="J96"/>
  <c r="J100"/>
  <c r="J101"/>
  <c r="J105"/>
  <c r="J104"/>
  <c r="J107"/>
  <c r="J108"/>
  <c r="J111"/>
  <c r="J122" i="2"/>
  <c r="J108"/>
  <c r="J101"/>
  <c r="J100"/>
  <c r="J103"/>
  <c r="J105"/>
  <c r="J107"/>
  <c r="J112"/>
  <c r="J118"/>
  <c r="J109"/>
  <c r="J111"/>
  <c r="J115"/>
  <c r="J116"/>
  <c r="J117"/>
  <c r="J119"/>
  <c r="J120"/>
  <c r="J121"/>
  <c r="J124"/>
  <c r="J125"/>
  <c r="J139" i="4" l="1"/>
  <c r="K96" i="6"/>
  <c r="K151" i="5"/>
  <c r="J185" i="8"/>
  <c r="J170" i="7"/>
  <c r="J116" i="3"/>
  <c r="J126" i="2"/>
</calcChain>
</file>

<file path=xl/sharedStrings.xml><?xml version="1.0" encoding="utf-8"?>
<sst xmlns="http://schemas.openxmlformats.org/spreadsheetml/2006/main" count="1933" uniqueCount="29">
  <si>
    <t>DATE</t>
  </si>
  <si>
    <t>SCRIP</t>
  </si>
  <si>
    <t>RECO</t>
  </si>
  <si>
    <t>RATE</t>
  </si>
  <si>
    <t>TGT1</t>
  </si>
  <si>
    <t>TGT2</t>
  </si>
  <si>
    <t>PROFIT / LOSS</t>
  </si>
  <si>
    <t>TOTAL P &amp; L</t>
  </si>
  <si>
    <t>SELL</t>
  </si>
  <si>
    <t>BUY</t>
  </si>
  <si>
    <t>TOTAL</t>
  </si>
  <si>
    <t>QUANTITY</t>
  </si>
  <si>
    <t>ZINC</t>
  </si>
  <si>
    <t>COPPER</t>
  </si>
  <si>
    <t>LEAD</t>
  </si>
  <si>
    <t>ALUMINI</t>
  </si>
  <si>
    <t>CRUDE</t>
  </si>
  <si>
    <t>NATURALGAS</t>
  </si>
  <si>
    <t>BASE METAL</t>
  </si>
  <si>
    <t>BULLION</t>
  </si>
  <si>
    <t>GOLD</t>
  </si>
  <si>
    <t>SILVER</t>
  </si>
  <si>
    <t>MCX PREMIUM</t>
  </si>
  <si>
    <t>MCX COMBO</t>
  </si>
  <si>
    <t>MCX SIGNATURE</t>
  </si>
  <si>
    <t>MCX PLATINUM</t>
  </si>
  <si>
    <t>ENERGY</t>
  </si>
  <si>
    <t>LOT</t>
  </si>
  <si>
    <t>ELL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</si>
</sst>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  <numFmt numFmtId="171" formatCode="0.0"/>
  </numFmts>
  <fonts count="7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165" fontId="4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7" fontId="5" fillId="3" borderId="9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2" borderId="10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5" fillId="3" borderId="9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167" fontId="6" fillId="0" borderId="9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/>
    <xf numFmtId="164" fontId="3" fillId="2" borderId="10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3" fillId="2" borderId="12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171" fontId="5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504826</xdr:colOff>
      <xdr:row>3</xdr:row>
      <xdr:rowOff>161925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628651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752476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962275" cy="7334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628651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628651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628651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752476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962275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9"/>
  <sheetViews>
    <sheetView workbookViewId="0">
      <selection activeCell="J13" sqref="J13"/>
    </sheetView>
  </sheetViews>
  <sheetFormatPr defaultColWidth="18.42578125" defaultRowHeight="15"/>
  <cols>
    <col min="1" max="1" width="16.5703125" customWidth="1"/>
    <col min="3" max="3" width="11.5703125" customWidth="1"/>
    <col min="4" max="4" width="13" customWidth="1"/>
    <col min="5" max="5" width="11.140625" customWidth="1"/>
    <col min="6" max="6" width="10.7109375" customWidth="1"/>
    <col min="7" max="7" width="10.140625" customWidth="1"/>
    <col min="8" max="8" width="11.7109375" customWidth="1"/>
    <col min="9" max="9" width="10.5703125" bestFit="1" customWidth="1"/>
    <col min="10" max="10" width="14.5703125" customWidth="1"/>
  </cols>
  <sheetData>
    <row r="1" spans="1:10" ht="26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5" customHeight="1">
      <c r="A2" s="4"/>
      <c r="B2" s="5"/>
      <c r="C2" s="6"/>
      <c r="D2" s="159" t="s">
        <v>18</v>
      </c>
      <c r="E2" s="160"/>
      <c r="F2" s="160"/>
      <c r="G2" s="160"/>
      <c r="H2" s="6"/>
      <c r="I2" s="6"/>
      <c r="J2" s="7"/>
    </row>
    <row r="3" spans="1:10" ht="15" customHeight="1">
      <c r="A3" s="4"/>
      <c r="B3" s="6"/>
      <c r="C3" s="6"/>
      <c r="D3" s="160"/>
      <c r="E3" s="160"/>
      <c r="F3" s="160"/>
      <c r="G3" s="160"/>
      <c r="H3" s="6"/>
      <c r="I3" s="6"/>
      <c r="J3" s="7"/>
    </row>
    <row r="4" spans="1:10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15" customHeight="1">
      <c r="A5" s="161" t="s">
        <v>0</v>
      </c>
      <c r="B5" s="164" t="s">
        <v>1</v>
      </c>
      <c r="C5" s="164" t="s">
        <v>11</v>
      </c>
      <c r="D5" s="164" t="s">
        <v>2</v>
      </c>
      <c r="E5" s="155" t="s">
        <v>3</v>
      </c>
      <c r="F5" s="155" t="s">
        <v>4</v>
      </c>
      <c r="G5" s="155" t="s">
        <v>5</v>
      </c>
      <c r="H5" s="151" t="s">
        <v>6</v>
      </c>
      <c r="I5" s="152"/>
      <c r="J5" s="155" t="s">
        <v>7</v>
      </c>
    </row>
    <row r="6" spans="1:10" ht="15" customHeight="1">
      <c r="A6" s="162"/>
      <c r="B6" s="165"/>
      <c r="C6" s="167"/>
      <c r="D6" s="167"/>
      <c r="E6" s="156"/>
      <c r="F6" s="156"/>
      <c r="G6" s="156"/>
      <c r="H6" s="153"/>
      <c r="I6" s="154"/>
      <c r="J6" s="156"/>
    </row>
    <row r="7" spans="1:10" ht="15.75">
      <c r="A7" s="163"/>
      <c r="B7" s="166"/>
      <c r="C7" s="168"/>
      <c r="D7" s="168"/>
      <c r="E7" s="157"/>
      <c r="F7" s="157"/>
      <c r="G7" s="157"/>
      <c r="H7" s="16" t="s">
        <v>4</v>
      </c>
      <c r="I7" s="16" t="s">
        <v>5</v>
      </c>
      <c r="J7" s="157"/>
    </row>
    <row r="8" spans="1:10" ht="15.75">
      <c r="A8" s="11"/>
      <c r="B8" s="12"/>
      <c r="C8" s="15"/>
      <c r="D8" s="12"/>
      <c r="E8" s="13"/>
      <c r="F8" s="13"/>
      <c r="G8" s="13"/>
      <c r="H8" s="13"/>
      <c r="I8" s="13"/>
      <c r="J8" s="14"/>
    </row>
    <row r="9" spans="1:10" s="149" customFormat="1" ht="15.75">
      <c r="A9" s="11">
        <v>43811</v>
      </c>
      <c r="B9" s="12" t="s">
        <v>12</v>
      </c>
      <c r="C9" s="15">
        <v>5000</v>
      </c>
      <c r="D9" s="12" t="s">
        <v>8</v>
      </c>
      <c r="E9" s="12">
        <v>181.6</v>
      </c>
      <c r="F9" s="13">
        <v>182.35</v>
      </c>
      <c r="G9" s="13">
        <v>0</v>
      </c>
      <c r="H9" s="56">
        <f t="shared" ref="H9" si="0">(IF(D9="SELL",E9-F9,IF(D9="BUY",F9-E9)))*C9</f>
        <v>-3750</v>
      </c>
      <c r="I9" s="56">
        <v>0</v>
      </c>
      <c r="J9" s="56">
        <f t="shared" ref="J9" si="1">SUM(H9,I9)</f>
        <v>-3750</v>
      </c>
    </row>
    <row r="10" spans="1:10" s="149" customFormat="1" ht="15.75">
      <c r="A10" s="11">
        <v>43808</v>
      </c>
      <c r="B10" s="12" t="s">
        <v>12</v>
      </c>
      <c r="C10" s="15">
        <v>5000</v>
      </c>
      <c r="D10" s="12" t="s">
        <v>8</v>
      </c>
      <c r="E10" s="12">
        <v>183.85</v>
      </c>
      <c r="F10" s="13">
        <v>183.2</v>
      </c>
      <c r="G10" s="13">
        <v>182.6</v>
      </c>
      <c r="H10" s="56">
        <f t="shared" ref="H10" si="2">(IF(D10="SELL",E10-F10,IF(D10="BUY",F10-E10)))*C10</f>
        <v>3250.0000000000282</v>
      </c>
      <c r="I10" s="56">
        <f>(IF(D10="SELL",IF(G10="",0,F10-G10),IF(D10="BUY",IF(G10="",0,G10-F10))))*C10</f>
        <v>2999.9999999999718</v>
      </c>
      <c r="J10" s="56">
        <f t="shared" ref="J10" si="3">SUM(H10,I10)</f>
        <v>6250</v>
      </c>
    </row>
    <row r="11" spans="1:10" s="149" customFormat="1" ht="15.75">
      <c r="A11" s="11">
        <v>43805</v>
      </c>
      <c r="B11" s="12" t="s">
        <v>12</v>
      </c>
      <c r="C11" s="15">
        <v>5000</v>
      </c>
      <c r="D11" s="12" t="s">
        <v>9</v>
      </c>
      <c r="E11" s="12">
        <v>183.4</v>
      </c>
      <c r="F11" s="13">
        <v>184</v>
      </c>
      <c r="G11" s="13">
        <v>185.3</v>
      </c>
      <c r="H11" s="56">
        <f t="shared" ref="H11" si="4">(IF(D11="SELL",E11-F11,IF(D11="BUY",F11-E11)))*C11</f>
        <v>2999.9999999999718</v>
      </c>
      <c r="I11" s="56">
        <v>0</v>
      </c>
      <c r="J11" s="56">
        <f t="shared" ref="J11" si="5">SUM(H11,I11)</f>
        <v>2999.9999999999718</v>
      </c>
    </row>
    <row r="12" spans="1:10" s="149" customFormat="1" ht="15.75">
      <c r="A12" s="11">
        <v>43804</v>
      </c>
      <c r="B12" s="12" t="s">
        <v>12</v>
      </c>
      <c r="C12" s="15">
        <v>5000</v>
      </c>
      <c r="D12" s="12" t="s">
        <v>9</v>
      </c>
      <c r="E12" s="12">
        <v>183</v>
      </c>
      <c r="F12" s="13">
        <v>184.95</v>
      </c>
      <c r="G12" s="13">
        <v>186</v>
      </c>
      <c r="H12" s="56">
        <f t="shared" ref="H12:H13" si="6">(IF(D12="SELL",E12-F12,IF(D12="BUY",F12-E12)))*C12</f>
        <v>9749.9999999999436</v>
      </c>
      <c r="I12" s="56">
        <v>0</v>
      </c>
      <c r="J12" s="56">
        <f t="shared" ref="J12:J13" si="7">SUM(H12,I12)</f>
        <v>9749.9999999999436</v>
      </c>
    </row>
    <row r="13" spans="1:10" s="150" customFormat="1" ht="15.75">
      <c r="A13" s="11">
        <v>43803</v>
      </c>
      <c r="B13" s="12" t="s">
        <v>20</v>
      </c>
      <c r="C13" s="15">
        <v>100</v>
      </c>
      <c r="D13" s="12" t="s">
        <v>9</v>
      </c>
      <c r="E13" s="12">
        <v>38382</v>
      </c>
      <c r="F13" s="13">
        <v>38450</v>
      </c>
      <c r="G13" s="13">
        <v>38500</v>
      </c>
      <c r="H13" s="56">
        <f t="shared" si="6"/>
        <v>6800</v>
      </c>
      <c r="I13" s="56">
        <v>0</v>
      </c>
      <c r="J13" s="56">
        <f t="shared" si="7"/>
        <v>6800</v>
      </c>
    </row>
    <row r="14" spans="1:10" s="149" customFormat="1" ht="15.75">
      <c r="A14" s="11">
        <v>43803</v>
      </c>
      <c r="B14" s="12" t="s">
        <v>12</v>
      </c>
      <c r="C14" s="15">
        <v>5000</v>
      </c>
      <c r="D14" s="12" t="s">
        <v>9</v>
      </c>
      <c r="E14" s="12">
        <v>182.55</v>
      </c>
      <c r="F14" s="13">
        <v>183</v>
      </c>
      <c r="G14" s="13">
        <v>183.8</v>
      </c>
      <c r="H14" s="56">
        <f t="shared" ref="H14" si="8">(IF(D14="SELL",E14-F14,IF(D14="BUY",F14-E14)))*C14</f>
        <v>2249.9999999999432</v>
      </c>
      <c r="I14" s="56">
        <f>(IF(D14="SELL",IF(G14="",0,F14-G14),IF(D14="BUY",IF(G14="",0,G14-F14))))*C14</f>
        <v>4000.0000000000568</v>
      </c>
      <c r="J14" s="56">
        <f t="shared" ref="J14" si="9">SUM(H14,I14)</f>
        <v>6250</v>
      </c>
    </row>
    <row r="15" spans="1:10" s="147" customFormat="1" ht="15.75">
      <c r="A15" s="11">
        <v>43802</v>
      </c>
      <c r="B15" s="12" t="s">
        <v>12</v>
      </c>
      <c r="C15" s="15">
        <v>5000</v>
      </c>
      <c r="D15" s="12" t="s">
        <v>8</v>
      </c>
      <c r="E15" s="12">
        <v>182</v>
      </c>
      <c r="F15" s="13">
        <v>181.3</v>
      </c>
      <c r="G15" s="13">
        <v>180</v>
      </c>
      <c r="H15" s="56">
        <f>(IF(D15="SELL",E15-F15,IF(D15="BUY",F15-E15)))*C15</f>
        <v>3499.9999999999432</v>
      </c>
      <c r="I15" s="56">
        <v>0</v>
      </c>
      <c r="J15" s="56">
        <f t="shared" ref="J15:J16" si="10">SUM(H15,I15)</f>
        <v>3499.9999999999432</v>
      </c>
    </row>
    <row r="16" spans="1:10" s="147" customFormat="1" ht="15.75">
      <c r="A16" s="11">
        <v>43802</v>
      </c>
      <c r="B16" s="12" t="s">
        <v>12</v>
      </c>
      <c r="C16" s="15">
        <v>5000</v>
      </c>
      <c r="D16" s="12" t="s">
        <v>8</v>
      </c>
      <c r="E16" s="12">
        <v>182.2</v>
      </c>
      <c r="F16" s="13">
        <v>182.3</v>
      </c>
      <c r="G16" s="13">
        <v>0</v>
      </c>
      <c r="H16" s="56">
        <f>(IF(D16="SELL",E16-F16,IF(D16="BUY",F16-E16)))*C16</f>
        <v>-500.00000000011369</v>
      </c>
      <c r="I16" s="56">
        <v>0</v>
      </c>
      <c r="J16" s="56">
        <f t="shared" si="10"/>
        <v>-500.00000000011369</v>
      </c>
    </row>
    <row r="17" spans="1:10" s="147" customFormat="1" ht="15.75">
      <c r="A17" s="11">
        <v>43801</v>
      </c>
      <c r="B17" s="12" t="s">
        <v>12</v>
      </c>
      <c r="C17" s="15">
        <v>5000</v>
      </c>
      <c r="D17" s="12" t="s">
        <v>8</v>
      </c>
      <c r="E17" s="12">
        <v>185.2</v>
      </c>
      <c r="F17" s="13">
        <v>184.2</v>
      </c>
      <c r="G17" s="13">
        <v>183.2</v>
      </c>
      <c r="H17" s="56">
        <f>(IF(D17="SELL",E17-F17,IF(D17="BUY",F17-E17)))*C17</f>
        <v>5000</v>
      </c>
      <c r="I17" s="56">
        <f>(IF(D17="SELL",IF(G17="",0,F17-G17),IF(D17="BUY",IF(G17="",0,G17-F17))))*C17</f>
        <v>5000</v>
      </c>
      <c r="J17" s="56">
        <f t="shared" ref="J17" si="11">SUM(H17,I17)</f>
        <v>10000</v>
      </c>
    </row>
    <row r="18" spans="1:10" s="146" customFormat="1" ht="15.75">
      <c r="A18" s="11">
        <v>43787</v>
      </c>
      <c r="B18" s="12" t="s">
        <v>12</v>
      </c>
      <c r="C18" s="15">
        <v>5000</v>
      </c>
      <c r="D18" s="12" t="s">
        <v>8</v>
      </c>
      <c r="E18" s="12">
        <v>192.2</v>
      </c>
      <c r="F18" s="13">
        <v>191.7</v>
      </c>
      <c r="G18" s="13">
        <v>191.2</v>
      </c>
      <c r="H18" s="56">
        <f t="shared" ref="H18" si="12">(IF(D18="SELL",E18-F18,IF(D18="BUY",F18-E18)))*C18</f>
        <v>2500</v>
      </c>
      <c r="I18" s="56">
        <f>(IF(D18="SELL",IF(G18="",0,F18-G18),IF(D18="BUY",IF(G18="",0,G18-F18))))*C18</f>
        <v>2500</v>
      </c>
      <c r="J18" s="56">
        <f t="shared" ref="J18" si="13">SUM(H18,I18)</f>
        <v>5000</v>
      </c>
    </row>
    <row r="19" spans="1:10" s="146" customFormat="1" ht="15.75">
      <c r="A19" s="11">
        <v>43783</v>
      </c>
      <c r="B19" s="12" t="s">
        <v>12</v>
      </c>
      <c r="C19" s="15">
        <v>5000</v>
      </c>
      <c r="D19" s="12" t="s">
        <v>9</v>
      </c>
      <c r="E19" s="12">
        <v>194.1</v>
      </c>
      <c r="F19" s="13">
        <v>193.2</v>
      </c>
      <c r="G19" s="13">
        <v>0</v>
      </c>
      <c r="H19" s="56">
        <f t="shared" ref="H19" si="14">(IF(D19="SELL",E19-F19,IF(D19="BUY",F19-E19)))*C19</f>
        <v>-4500.0000000000282</v>
      </c>
      <c r="I19" s="56">
        <v>0</v>
      </c>
      <c r="J19" s="56">
        <f t="shared" ref="J19" si="15">SUM(H19,I19)</f>
        <v>-4500.0000000000282</v>
      </c>
    </row>
    <row r="20" spans="1:10" s="146" customFormat="1" ht="15.75">
      <c r="A20" s="11">
        <v>43781</v>
      </c>
      <c r="B20" s="12" t="s">
        <v>12</v>
      </c>
      <c r="C20" s="15">
        <v>5000</v>
      </c>
      <c r="D20" s="12" t="s">
        <v>8</v>
      </c>
      <c r="E20" s="12">
        <v>195.05</v>
      </c>
      <c r="F20" s="13">
        <v>194.4</v>
      </c>
      <c r="G20" s="13">
        <v>193.8</v>
      </c>
      <c r="H20" s="56">
        <f t="shared" ref="H20" si="16">(IF(D20="SELL",E20-F20,IF(D20="BUY",F20-E20)))*C20</f>
        <v>3250.0000000000282</v>
      </c>
      <c r="I20" s="56">
        <v>0</v>
      </c>
      <c r="J20" s="56">
        <f t="shared" ref="J20" si="17">SUM(H20,I20)</f>
        <v>3250.0000000000282</v>
      </c>
    </row>
    <row r="21" spans="1:10" s="146" customFormat="1" ht="15.75">
      <c r="A21" s="11">
        <v>43776</v>
      </c>
      <c r="B21" s="12" t="s">
        <v>12</v>
      </c>
      <c r="C21" s="15">
        <v>5000</v>
      </c>
      <c r="D21" s="12" t="s">
        <v>9</v>
      </c>
      <c r="E21" s="12">
        <v>191.1</v>
      </c>
      <c r="F21" s="13">
        <v>191.65</v>
      </c>
      <c r="G21" s="13">
        <v>192.3</v>
      </c>
      <c r="H21" s="56">
        <f t="shared" ref="H21" si="18">(IF(D21="SELL",E21-F21,IF(D21="BUY",F21-E21)))*C21</f>
        <v>2750.0000000000568</v>
      </c>
      <c r="I21" s="56">
        <f>(IF(D21="SELL",IF(G21="",0,F21-G21),IF(D21="BUY",IF(G21="",0,G21-F21))))*C21</f>
        <v>3250.0000000000282</v>
      </c>
      <c r="J21" s="56">
        <f t="shared" ref="J21" si="19">SUM(H21,I21)</f>
        <v>6000.0000000000855</v>
      </c>
    </row>
    <row r="22" spans="1:10" s="146" customFormat="1" ht="15.75">
      <c r="A22" s="11">
        <v>43774</v>
      </c>
      <c r="B22" s="12" t="s">
        <v>12</v>
      </c>
      <c r="C22" s="15">
        <v>5000</v>
      </c>
      <c r="D22" s="12" t="s">
        <v>9</v>
      </c>
      <c r="E22" s="12">
        <v>191.3</v>
      </c>
      <c r="F22" s="13">
        <v>192.2</v>
      </c>
      <c r="G22" s="13">
        <v>193.8</v>
      </c>
      <c r="H22" s="56">
        <f t="shared" ref="H22" si="20">(IF(D22="SELL",E22-F22,IF(D22="BUY",F22-E22)))*C22</f>
        <v>4499.9999999998863</v>
      </c>
      <c r="I22" s="56">
        <v>0</v>
      </c>
      <c r="J22" s="56">
        <f t="shared" ref="J22" si="21">SUM(H22,I22)</f>
        <v>4499.9999999998863</v>
      </c>
    </row>
    <row r="23" spans="1:10" s="146" customFormat="1" ht="15.75">
      <c r="A23" s="11">
        <v>43760</v>
      </c>
      <c r="B23" s="12" t="s">
        <v>13</v>
      </c>
      <c r="C23" s="15">
        <v>1250</v>
      </c>
      <c r="D23" s="12" t="s">
        <v>8</v>
      </c>
      <c r="E23" s="12">
        <v>439</v>
      </c>
      <c r="F23" s="13">
        <v>435</v>
      </c>
      <c r="G23" s="13">
        <v>430</v>
      </c>
      <c r="H23" s="56">
        <f t="shared" ref="H23" si="22">(IF(D23="SELL",E23-F23,IF(D23="BUY",F23-E23)))*C23</f>
        <v>5000</v>
      </c>
      <c r="I23" s="56">
        <v>0</v>
      </c>
      <c r="J23" s="56">
        <f t="shared" ref="J23" si="23">SUM(H23,I23)</f>
        <v>5000</v>
      </c>
    </row>
    <row r="24" spans="1:10" s="143" customFormat="1" ht="15.75">
      <c r="A24" s="11">
        <v>43748</v>
      </c>
      <c r="B24" s="12" t="s">
        <v>12</v>
      </c>
      <c r="C24" s="15">
        <v>5000</v>
      </c>
      <c r="D24" s="12" t="s">
        <v>9</v>
      </c>
      <c r="E24" s="12">
        <v>183.05</v>
      </c>
      <c r="F24" s="13">
        <v>183.65</v>
      </c>
      <c r="G24" s="13">
        <v>184.1</v>
      </c>
      <c r="H24" s="56">
        <v>5000</v>
      </c>
      <c r="I24" s="56">
        <v>5000</v>
      </c>
      <c r="J24" s="56">
        <v>10000</v>
      </c>
    </row>
    <row r="25" spans="1:10" s="143" customFormat="1" ht="15.75">
      <c r="A25" s="11">
        <v>43742</v>
      </c>
      <c r="B25" s="12" t="s">
        <v>12</v>
      </c>
      <c r="C25" s="15">
        <v>5000</v>
      </c>
      <c r="D25" s="12" t="s">
        <v>9</v>
      </c>
      <c r="E25" s="12">
        <v>181.5</v>
      </c>
      <c r="F25" s="13">
        <v>182</v>
      </c>
      <c r="G25" s="13">
        <v>183</v>
      </c>
      <c r="H25" s="56">
        <f t="shared" ref="H25" si="24">(IF(D25="SELL",E25-F25,IF(D25="BUY",F25-E25)))*C25</f>
        <v>2500</v>
      </c>
      <c r="I25" s="56">
        <v>0</v>
      </c>
      <c r="J25" s="56">
        <f t="shared" ref="J25" si="25">SUM(H25,I25)</f>
        <v>2500</v>
      </c>
    </row>
    <row r="26" spans="1:10" s="143" customFormat="1" ht="15.75">
      <c r="A26" s="11">
        <v>43739</v>
      </c>
      <c r="B26" s="12" t="s">
        <v>12</v>
      </c>
      <c r="C26" s="15">
        <v>5000</v>
      </c>
      <c r="D26" s="12" t="s">
        <v>9</v>
      </c>
      <c r="E26" s="12">
        <v>185.3</v>
      </c>
      <c r="F26" s="13">
        <v>185.8</v>
      </c>
      <c r="G26" s="13">
        <v>186.65</v>
      </c>
      <c r="H26" s="56">
        <f t="shared" ref="H26" si="26">(IF(D26="SELL",E26-F26,IF(D26="BUY",F26-E26)))*C26</f>
        <v>2500</v>
      </c>
      <c r="I26" s="56">
        <v>0</v>
      </c>
      <c r="J26" s="56">
        <f t="shared" ref="J26" si="27">SUM(H26,I26)</f>
        <v>2500</v>
      </c>
    </row>
    <row r="27" spans="1:10" s="143" customFormat="1" ht="15.75">
      <c r="A27" s="11">
        <v>43735</v>
      </c>
      <c r="B27" s="12" t="s">
        <v>12</v>
      </c>
      <c r="C27" s="15">
        <v>5000</v>
      </c>
      <c r="D27" s="12" t="s">
        <v>9</v>
      </c>
      <c r="E27" s="12">
        <v>183</v>
      </c>
      <c r="F27" s="13">
        <v>183.8</v>
      </c>
      <c r="G27" s="13">
        <v>185.1</v>
      </c>
      <c r="H27" s="56">
        <f t="shared" ref="H27" si="28">(IF(D27="SELL",E27-F27,IF(D27="BUY",F27-E27)))*C27</f>
        <v>4000.0000000000568</v>
      </c>
      <c r="I27" s="56">
        <f t="shared" ref="I27" si="29">(IF(D27="SELL",IF(G27="",0,F27-G27),IF(D27="BUY",IF(G27="",0,G27-F27))))*C27</f>
        <v>6499.9999999999145</v>
      </c>
      <c r="J27" s="56">
        <f t="shared" ref="J27" si="30">SUM(H27,I27)</f>
        <v>10499.999999999971</v>
      </c>
    </row>
    <row r="28" spans="1:10" s="143" customFormat="1" ht="15.75">
      <c r="A28" s="11">
        <v>43733</v>
      </c>
      <c r="B28" s="12" t="s">
        <v>12</v>
      </c>
      <c r="C28" s="15">
        <v>5000</v>
      </c>
      <c r="D28" s="12" t="s">
        <v>8</v>
      </c>
      <c r="E28" s="12">
        <v>178.8</v>
      </c>
      <c r="F28" s="13">
        <v>178.1</v>
      </c>
      <c r="G28" s="13">
        <v>0</v>
      </c>
      <c r="H28" s="56">
        <f>(IF(D28="SELL",E28-F28,IF(D28="BUY",F28-E28)))*C28</f>
        <v>3500.0000000000855</v>
      </c>
      <c r="I28" s="56">
        <v>0</v>
      </c>
      <c r="J28" s="56">
        <f t="shared" ref="J28" si="31">SUM(H28,I28)</f>
        <v>3500.0000000000855</v>
      </c>
    </row>
    <row r="29" spans="1:10" s="142" customFormat="1" ht="15.75">
      <c r="A29" s="11">
        <v>43727</v>
      </c>
      <c r="B29" s="12" t="s">
        <v>12</v>
      </c>
      <c r="C29" s="15">
        <v>5000</v>
      </c>
      <c r="D29" s="12" t="s">
        <v>8</v>
      </c>
      <c r="E29" s="12">
        <v>183.3</v>
      </c>
      <c r="F29" s="13">
        <v>182.65</v>
      </c>
      <c r="G29" s="13">
        <v>182.1</v>
      </c>
      <c r="H29" s="56">
        <f>(IF(D29="SELL",E29-F29,IF(D29="BUY",F29-E29)))*C29</f>
        <v>3250.0000000000282</v>
      </c>
      <c r="I29" s="56">
        <v>0</v>
      </c>
      <c r="J29" s="56">
        <f t="shared" ref="J29" si="32">SUM(H29,I29)</f>
        <v>3250.0000000000282</v>
      </c>
    </row>
    <row r="30" spans="1:10" s="142" customFormat="1" ht="15.75">
      <c r="A30" s="11">
        <v>43726</v>
      </c>
      <c r="B30" s="12" t="s">
        <v>12</v>
      </c>
      <c r="C30" s="15">
        <v>5000</v>
      </c>
      <c r="D30" s="12" t="s">
        <v>28</v>
      </c>
      <c r="E30" s="12">
        <v>183.9</v>
      </c>
      <c r="F30" s="13">
        <v>183.5</v>
      </c>
      <c r="G30" s="13">
        <v>0</v>
      </c>
      <c r="H30" s="56">
        <v>2000</v>
      </c>
      <c r="I30" s="56">
        <v>0</v>
      </c>
      <c r="J30" s="56">
        <v>2000</v>
      </c>
    </row>
    <row r="31" spans="1:10" s="142" customFormat="1" ht="15.75">
      <c r="A31" s="11">
        <v>43725</v>
      </c>
      <c r="B31" s="12" t="s">
        <v>12</v>
      </c>
      <c r="C31" s="15">
        <v>5000</v>
      </c>
      <c r="D31" s="12" t="s">
        <v>9</v>
      </c>
      <c r="E31" s="12">
        <v>186</v>
      </c>
      <c r="F31" s="13">
        <v>186.4</v>
      </c>
      <c r="G31" s="13">
        <v>187.3</v>
      </c>
      <c r="H31" s="56">
        <f t="shared" ref="H31" si="33">(IF(D31="SELL",E31-F31,IF(D31="BUY",F31-E31)))*C31</f>
        <v>2000.0000000000284</v>
      </c>
      <c r="I31" s="56">
        <v>0</v>
      </c>
      <c r="J31" s="56">
        <f t="shared" ref="J31" si="34">SUM(H31,I31)</f>
        <v>2000.0000000000284</v>
      </c>
    </row>
    <row r="32" spans="1:10" s="142" customFormat="1" ht="15.75">
      <c r="A32" s="11">
        <v>43721</v>
      </c>
      <c r="B32" s="12" t="s">
        <v>12</v>
      </c>
      <c r="C32" s="15">
        <v>5000</v>
      </c>
      <c r="D32" s="12" t="s">
        <v>9</v>
      </c>
      <c r="E32" s="12">
        <v>186.35</v>
      </c>
      <c r="F32" s="13">
        <v>186.9</v>
      </c>
      <c r="G32" s="13">
        <v>188</v>
      </c>
      <c r="H32" s="56">
        <f t="shared" ref="H32" si="35">(IF(D32="SELL",E32-F32,IF(D32="BUY",F32-E32)))*C32</f>
        <v>2750.0000000000568</v>
      </c>
      <c r="I32" s="56">
        <f t="shared" ref="I32" si="36">(IF(D32="SELL",IF(G32="",0,F32-G32),IF(D32="BUY",IF(G32="",0,G32-F32))))*C32</f>
        <v>5499.9999999999718</v>
      </c>
      <c r="J32" s="56">
        <f t="shared" ref="J32" si="37">SUM(H32,I32)</f>
        <v>8250.0000000000291</v>
      </c>
    </row>
    <row r="33" spans="1:10" s="142" customFormat="1" ht="15.75">
      <c r="A33" s="11">
        <v>43720</v>
      </c>
      <c r="B33" s="12" t="s">
        <v>12</v>
      </c>
      <c r="C33" s="15">
        <v>5000</v>
      </c>
      <c r="D33" s="12" t="s">
        <v>8</v>
      </c>
      <c r="E33" s="12">
        <v>186</v>
      </c>
      <c r="F33" s="13">
        <v>185.5</v>
      </c>
      <c r="G33" s="13">
        <v>185</v>
      </c>
      <c r="H33" s="56">
        <f t="shared" ref="H33" si="38">(IF(D33="SELL",E33-F33,IF(D33="BUY",F33-E33)))*C33</f>
        <v>2500</v>
      </c>
      <c r="I33" s="56">
        <f t="shared" ref="I33" si="39">(IF(D33="SELL",IF(G33="",0,F33-G33),IF(D33="BUY",IF(G33="",0,G33-F33))))*C33</f>
        <v>2500</v>
      </c>
      <c r="J33" s="56">
        <f t="shared" ref="J33" si="40">SUM(H33,I33)</f>
        <v>5000</v>
      </c>
    </row>
    <row r="34" spans="1:10" s="142" customFormat="1" ht="15.75">
      <c r="A34" s="11">
        <v>43717</v>
      </c>
      <c r="B34" s="12" t="s">
        <v>12</v>
      </c>
      <c r="C34" s="15">
        <v>5000</v>
      </c>
      <c r="D34" s="12" t="s">
        <v>9</v>
      </c>
      <c r="E34" s="12">
        <v>185</v>
      </c>
      <c r="F34" s="13">
        <v>185.8</v>
      </c>
      <c r="G34" s="13">
        <v>186.2</v>
      </c>
      <c r="H34" s="56">
        <f t="shared" ref="H34" si="41">(IF(D34="SELL",E34-F34,IF(D34="BUY",F34-E34)))*C34</f>
        <v>4000.0000000000568</v>
      </c>
      <c r="I34" s="56">
        <f t="shared" ref="I34" si="42">(IF(D34="SELL",IF(G34="",0,F34-G34),IF(D34="BUY",IF(G34="",0,G34-F34))))*C34</f>
        <v>1999.9999999998863</v>
      </c>
      <c r="J34" s="56">
        <f t="shared" ref="J34" si="43">SUM(H34,I34)</f>
        <v>5999.9999999999436</v>
      </c>
    </row>
    <row r="35" spans="1:10" s="141" customFormat="1" ht="15.75">
      <c r="A35" s="11">
        <v>43714</v>
      </c>
      <c r="B35" s="12" t="s">
        <v>12</v>
      </c>
      <c r="C35" s="15">
        <v>5000</v>
      </c>
      <c r="D35" s="12" t="s">
        <v>8</v>
      </c>
      <c r="E35" s="12">
        <v>185.6</v>
      </c>
      <c r="F35" s="13">
        <v>184.6</v>
      </c>
      <c r="G35" s="13">
        <v>183.6</v>
      </c>
      <c r="H35" s="56">
        <f t="shared" ref="H35" si="44">(IF(D35="SELL",E35-F35,IF(D35="BUY",F35-E35)))*C35</f>
        <v>5000</v>
      </c>
      <c r="I35" s="56">
        <f>(IF(D35="SELL",IF(G35="",0,F35-G35),IF(D35="BUY",IF(G35="",0,G35-F35))))*C35</f>
        <v>5000</v>
      </c>
      <c r="J35" s="56">
        <f t="shared" ref="J35" si="45">SUM(H35,I35)</f>
        <v>10000</v>
      </c>
    </row>
    <row r="36" spans="1:10" s="141" customFormat="1" ht="15.75">
      <c r="A36" s="11">
        <v>43713</v>
      </c>
      <c r="B36" s="12" t="s">
        <v>12</v>
      </c>
      <c r="C36" s="15">
        <v>5000</v>
      </c>
      <c r="D36" s="12" t="s">
        <v>9</v>
      </c>
      <c r="E36" s="12">
        <v>187.35</v>
      </c>
      <c r="F36" s="13">
        <v>188</v>
      </c>
      <c r="G36" s="13">
        <v>189.2</v>
      </c>
      <c r="H36" s="56">
        <f t="shared" ref="H36" si="46">(IF(D36="SELL",E36-F36,IF(D36="BUY",F36-E36)))*C36</f>
        <v>3250.0000000000282</v>
      </c>
      <c r="I36" s="56">
        <f>(IF(D36="SELL",IF(G36="",0,F36-G36),IF(D36="BUY",IF(G36="",0,G36-F36))))*C36</f>
        <v>5999.9999999999436</v>
      </c>
      <c r="J36" s="56">
        <f t="shared" ref="J36" si="47">SUM(H36,I36)</f>
        <v>9249.9999999999709</v>
      </c>
    </row>
    <row r="37" spans="1:10" s="141" customFormat="1" ht="15.75">
      <c r="A37" s="11">
        <v>43712</v>
      </c>
      <c r="B37" s="12" t="s">
        <v>12</v>
      </c>
      <c r="C37" s="15">
        <v>5000</v>
      </c>
      <c r="D37" s="12" t="s">
        <v>9</v>
      </c>
      <c r="E37" s="12">
        <v>183.3</v>
      </c>
      <c r="F37" s="13">
        <v>183.95</v>
      </c>
      <c r="G37" s="13">
        <v>185.1</v>
      </c>
      <c r="H37" s="56">
        <f t="shared" ref="H37" si="48">(IF(D37="SELL",E37-F37,IF(D37="BUY",F37-E37)))*C37</f>
        <v>3249.9999999998863</v>
      </c>
      <c r="I37" s="56">
        <f>(IF(D37="SELL",IF(G37="",0,F37-G37),IF(D37="BUY",IF(G37="",0,G37-F37))))*C37</f>
        <v>5750.0000000000282</v>
      </c>
      <c r="J37" s="56">
        <f t="shared" ref="J37" si="49">SUM(H37,I37)</f>
        <v>8999.9999999999145</v>
      </c>
    </row>
    <row r="38" spans="1:10" s="140" customFormat="1" ht="15.75">
      <c r="A38" s="11">
        <v>43706</v>
      </c>
      <c r="B38" s="12" t="s">
        <v>12</v>
      </c>
      <c r="C38" s="15">
        <v>5000</v>
      </c>
      <c r="D38" s="12" t="s">
        <v>9</v>
      </c>
      <c r="E38" s="13">
        <v>184.9</v>
      </c>
      <c r="F38" s="13">
        <v>185.5</v>
      </c>
      <c r="G38" s="13">
        <v>186.3</v>
      </c>
      <c r="H38" s="56">
        <f t="shared" ref="H38" si="50">(IF(D38="SELL",E38-F38,IF(D38="BUY",F38-E38)))*C38</f>
        <v>2999.9999999999718</v>
      </c>
      <c r="I38" s="56">
        <v>0</v>
      </c>
      <c r="J38" s="56">
        <f t="shared" ref="J38" si="51">SUM(H38,I38)</f>
        <v>2999.9999999999718</v>
      </c>
    </row>
    <row r="39" spans="1:10" s="140" customFormat="1" ht="15.75">
      <c r="A39" s="11">
        <v>43705</v>
      </c>
      <c r="B39" s="12" t="s">
        <v>12</v>
      </c>
      <c r="C39" s="15">
        <v>5000</v>
      </c>
      <c r="D39" s="12" t="s">
        <v>9</v>
      </c>
      <c r="E39" s="13">
        <v>181.55</v>
      </c>
      <c r="F39" s="13">
        <v>182</v>
      </c>
      <c r="G39" s="13">
        <v>182.65</v>
      </c>
      <c r="H39" s="56">
        <f t="shared" ref="H39" si="52">(IF(D39="SELL",E39-F39,IF(D39="BUY",F39-E39)))*C39</f>
        <v>2249.9999999999432</v>
      </c>
      <c r="I39" s="56">
        <f>(IF(D39="SELL",IF(G39="",0,F39-G39),IF(D39="BUY",IF(G39="",0,G39-F39))))*C39</f>
        <v>3250.0000000000282</v>
      </c>
      <c r="J39" s="56">
        <f t="shared" ref="J39" si="53">SUM(H39,I39)</f>
        <v>5499.9999999999709</v>
      </c>
    </row>
    <row r="40" spans="1:10" s="140" customFormat="1" ht="15.75">
      <c r="A40" s="11">
        <v>43703</v>
      </c>
      <c r="B40" s="12" t="s">
        <v>12</v>
      </c>
      <c r="C40" s="15">
        <v>5000</v>
      </c>
      <c r="D40" s="12" t="s">
        <v>9</v>
      </c>
      <c r="E40" s="13">
        <v>182</v>
      </c>
      <c r="F40" s="13">
        <v>182.5</v>
      </c>
      <c r="G40" s="13">
        <v>183</v>
      </c>
      <c r="H40" s="56">
        <f t="shared" ref="H40" si="54">(IF(D40="SELL",E40-F40,IF(D40="BUY",F40-E40)))*C40</f>
        <v>2500</v>
      </c>
      <c r="I40" s="56">
        <f>(IF(D40="SELL",IF(G40="",0,F40-G40),IF(D40="BUY",IF(G40="",0,G40-F40))))*C40</f>
        <v>2500</v>
      </c>
      <c r="J40" s="56">
        <f t="shared" ref="J40" si="55">SUM(H40,I40)</f>
        <v>5000</v>
      </c>
    </row>
    <row r="41" spans="1:10" s="138" customFormat="1" ht="15.75">
      <c r="A41" s="11">
        <v>43699</v>
      </c>
      <c r="B41" s="12" t="s">
        <v>12</v>
      </c>
      <c r="C41" s="15">
        <v>5000</v>
      </c>
      <c r="D41" s="12" t="s">
        <v>9</v>
      </c>
      <c r="E41" s="13">
        <v>185.35</v>
      </c>
      <c r="F41" s="13">
        <v>185.8</v>
      </c>
      <c r="G41" s="13">
        <v>186.35</v>
      </c>
      <c r="H41" s="56">
        <f t="shared" ref="H41" si="56">(IF(D41="SELL",E41-F41,IF(D41="BUY",F41-E41)))*C41</f>
        <v>2250.0000000000855</v>
      </c>
      <c r="I41" s="56">
        <v>0</v>
      </c>
      <c r="J41" s="56">
        <f t="shared" ref="J41" si="57">SUM(H41,I41)</f>
        <v>2250.0000000000855</v>
      </c>
    </row>
    <row r="42" spans="1:10" s="138" customFormat="1" ht="15.75">
      <c r="A42" s="11">
        <v>43698</v>
      </c>
      <c r="B42" s="12" t="s">
        <v>12</v>
      </c>
      <c r="C42" s="15">
        <v>5000</v>
      </c>
      <c r="D42" s="12" t="s">
        <v>9</v>
      </c>
      <c r="E42" s="13">
        <v>184.35</v>
      </c>
      <c r="F42" s="13">
        <v>185</v>
      </c>
      <c r="G42" s="13">
        <v>186.2</v>
      </c>
      <c r="H42" s="56">
        <f t="shared" ref="H42" si="58">(IF(D42="SELL",E42-F42,IF(D42="BUY",F42-E42)))*C42</f>
        <v>3250.0000000000282</v>
      </c>
      <c r="I42" s="56">
        <v>0</v>
      </c>
      <c r="J42" s="56">
        <f t="shared" ref="J42" si="59">SUM(H42,I42)</f>
        <v>3250.0000000000282</v>
      </c>
    </row>
    <row r="43" spans="1:10" s="138" customFormat="1" ht="15.75">
      <c r="A43" s="11">
        <v>43693</v>
      </c>
      <c r="B43" s="12" t="s">
        <v>12</v>
      </c>
      <c r="C43" s="15">
        <v>5000</v>
      </c>
      <c r="D43" s="12" t="s">
        <v>9</v>
      </c>
      <c r="E43" s="13">
        <v>185.05</v>
      </c>
      <c r="F43" s="13">
        <v>184.35</v>
      </c>
      <c r="G43" s="13">
        <v>0</v>
      </c>
      <c r="H43" s="56">
        <f t="shared" ref="H43" si="60">(IF(D43="SELL",E43-F43,IF(D43="BUY",F43-E43)))*C43</f>
        <v>-3500.0000000000855</v>
      </c>
      <c r="I43" s="56">
        <v>0</v>
      </c>
      <c r="J43" s="56">
        <f t="shared" ref="J43" si="61">SUM(H43,I43)</f>
        <v>-3500.0000000000855</v>
      </c>
    </row>
    <row r="44" spans="1:10" s="138" customFormat="1" ht="15.75">
      <c r="A44" s="11">
        <v>43691</v>
      </c>
      <c r="B44" s="12" t="s">
        <v>12</v>
      </c>
      <c r="C44" s="15">
        <v>5000</v>
      </c>
      <c r="D44" s="12" t="s">
        <v>8</v>
      </c>
      <c r="E44" s="13">
        <v>185</v>
      </c>
      <c r="F44" s="13">
        <v>184.35</v>
      </c>
      <c r="G44" s="13">
        <v>183.55</v>
      </c>
      <c r="H44" s="56">
        <f t="shared" ref="H44" si="62">(IF(D44="SELL",E44-F44,IF(D44="BUY",F44-E44)))*C44</f>
        <v>3250.0000000000282</v>
      </c>
      <c r="I44" s="56">
        <f>(IF(D44="SELL",IF(G44="",0,F44-G44),IF(D44="BUY",IF(G44="",0,G44-F44))))*C44</f>
        <v>3999.9999999999145</v>
      </c>
      <c r="J44" s="56">
        <f t="shared" ref="J44" si="63">SUM(H44,I44)</f>
        <v>7249.9999999999427</v>
      </c>
    </row>
    <row r="45" spans="1:10" s="138" customFormat="1" ht="15.75">
      <c r="A45" s="11">
        <v>43690</v>
      </c>
      <c r="B45" s="12" t="s">
        <v>12</v>
      </c>
      <c r="C45" s="15">
        <v>5000</v>
      </c>
      <c r="D45" s="12" t="s">
        <v>9</v>
      </c>
      <c r="E45" s="13">
        <v>185.65</v>
      </c>
      <c r="F45" s="13">
        <v>186.2</v>
      </c>
      <c r="G45" s="13">
        <v>186.95</v>
      </c>
      <c r="H45" s="56">
        <f t="shared" ref="H45" si="64">(IF(D45="SELL",E45-F45,IF(D45="BUY",F45-E45)))*C45</f>
        <v>2749.9999999999145</v>
      </c>
      <c r="I45" s="56">
        <f>(IF(D45="SELL",IF(G45="",0,F45-G45),IF(D45="BUY",IF(G45="",0,G45-F45))))*C45</f>
        <v>3750</v>
      </c>
      <c r="J45" s="56">
        <f t="shared" ref="J45" si="65">SUM(H45,I45)</f>
        <v>6499.9999999999145</v>
      </c>
    </row>
    <row r="46" spans="1:10" s="138" customFormat="1" ht="15.75">
      <c r="A46" s="11">
        <v>43685</v>
      </c>
      <c r="B46" s="12" t="s">
        <v>12</v>
      </c>
      <c r="C46" s="15">
        <v>5000</v>
      </c>
      <c r="D46" s="12" t="s">
        <v>8</v>
      </c>
      <c r="E46" s="13">
        <v>184.2</v>
      </c>
      <c r="F46" s="13">
        <v>183.6</v>
      </c>
      <c r="G46" s="13">
        <v>0</v>
      </c>
      <c r="H46" s="56">
        <f t="shared" ref="H46" si="66">(IF(D46="SELL",E46-F46,IF(D46="BUY",F46-E46)))*C46</f>
        <v>2999.9999999999718</v>
      </c>
      <c r="I46" s="56">
        <v>0</v>
      </c>
      <c r="J46" s="56">
        <f t="shared" ref="J46" si="67">SUM(H46,I46)</f>
        <v>2999.9999999999718</v>
      </c>
    </row>
    <row r="47" spans="1:10" s="136" customFormat="1" ht="15.75">
      <c r="A47" s="11">
        <v>43622</v>
      </c>
      <c r="B47" s="12" t="s">
        <v>12</v>
      </c>
      <c r="C47" s="15">
        <v>5000</v>
      </c>
      <c r="D47" s="12" t="s">
        <v>9</v>
      </c>
      <c r="E47" s="13">
        <v>205.05</v>
      </c>
      <c r="F47" s="13">
        <v>204.1</v>
      </c>
      <c r="G47" s="13">
        <v>0</v>
      </c>
      <c r="H47" s="56">
        <f t="shared" ref="H47" si="68">(IF(D47="SELL",E47-F47,IF(D47="BUY",F47-E47)))*C47</f>
        <v>-4750.0000000000855</v>
      </c>
      <c r="I47" s="56">
        <v>0</v>
      </c>
      <c r="J47" s="56">
        <f t="shared" ref="J47" si="69">SUM(H47,I47)</f>
        <v>-4750.0000000000855</v>
      </c>
    </row>
    <row r="48" spans="1:10" s="136" customFormat="1" ht="15.75">
      <c r="A48" s="11">
        <v>43620</v>
      </c>
      <c r="B48" s="12" t="s">
        <v>12</v>
      </c>
      <c r="C48" s="15">
        <v>5000</v>
      </c>
      <c r="D48" s="12" t="s">
        <v>8</v>
      </c>
      <c r="E48" s="13">
        <v>202.55</v>
      </c>
      <c r="F48" s="13">
        <v>201.8</v>
      </c>
      <c r="G48" s="13">
        <v>201.2</v>
      </c>
      <c r="H48" s="56">
        <f t="shared" ref="H48" si="70">(IF(D48="SELL",E48-F48,IF(D48="BUY",F48-E48)))*C48</f>
        <v>3750</v>
      </c>
      <c r="I48" s="56">
        <v>0</v>
      </c>
      <c r="J48" s="56">
        <f t="shared" ref="J48" si="71">SUM(H48,I48)</f>
        <v>3750</v>
      </c>
    </row>
    <row r="49" spans="1:10" s="136" customFormat="1" ht="15.75">
      <c r="A49" s="11">
        <v>43619</v>
      </c>
      <c r="B49" s="12" t="s">
        <v>12</v>
      </c>
      <c r="C49" s="15">
        <v>5000</v>
      </c>
      <c r="D49" s="12" t="s">
        <v>8</v>
      </c>
      <c r="E49" s="13">
        <v>203</v>
      </c>
      <c r="F49" s="13">
        <v>202.2</v>
      </c>
      <c r="G49" s="13">
        <v>201.2</v>
      </c>
      <c r="H49" s="56">
        <f t="shared" ref="H49" si="72">(IF(D49="SELL",E49-F49,IF(D49="BUY",F49-E49)))*C49</f>
        <v>4000.0000000000568</v>
      </c>
      <c r="I49" s="56">
        <f>(IF(D49="SELL",IF(G49="",0,F49-G49),IF(D49="BUY",IF(G49="",0,G49-F49))))*C49</f>
        <v>5000</v>
      </c>
      <c r="J49" s="56">
        <f t="shared" ref="J49" si="73">SUM(H49,I49)</f>
        <v>9000.0000000000564</v>
      </c>
    </row>
    <row r="50" spans="1:10" s="135" customFormat="1" ht="15.75">
      <c r="A50" s="11">
        <v>43616</v>
      </c>
      <c r="B50" s="12" t="s">
        <v>12</v>
      </c>
      <c r="C50" s="15">
        <v>5000</v>
      </c>
      <c r="D50" s="12" t="s">
        <v>8</v>
      </c>
      <c r="E50" s="13">
        <v>208.2</v>
      </c>
      <c r="F50" s="13">
        <v>207.6</v>
      </c>
      <c r="G50" s="13">
        <v>206.2</v>
      </c>
      <c r="H50" s="56">
        <f t="shared" ref="H50" si="74">(IF(D50="SELL",E50-F50,IF(D50="BUY",F50-E50)))*C50</f>
        <v>2999.9999999999718</v>
      </c>
      <c r="I50" s="56">
        <v>0</v>
      </c>
      <c r="J50" s="56">
        <f t="shared" ref="J50" si="75">SUM(H50,I50)</f>
        <v>2999.9999999999718</v>
      </c>
    </row>
    <row r="51" spans="1:10" s="133" customFormat="1" ht="15.75">
      <c r="A51" s="11">
        <v>43601</v>
      </c>
      <c r="B51" s="12" t="s">
        <v>12</v>
      </c>
      <c r="C51" s="15">
        <v>5000</v>
      </c>
      <c r="D51" s="12" t="s">
        <v>9</v>
      </c>
      <c r="E51" s="13">
        <v>217.5</v>
      </c>
      <c r="F51" s="13">
        <v>217.5</v>
      </c>
      <c r="G51" s="13">
        <v>0</v>
      </c>
      <c r="H51" s="56">
        <f t="shared" ref="H51" si="76">(IF(D51="SELL",E51-F51,IF(D51="BUY",F51-E51)))*C51</f>
        <v>0</v>
      </c>
      <c r="I51" s="56">
        <v>0</v>
      </c>
      <c r="J51" s="56">
        <f t="shared" ref="J51" si="77">SUM(H51,I51)</f>
        <v>0</v>
      </c>
    </row>
    <row r="52" spans="1:10" s="133" customFormat="1" ht="15.75">
      <c r="A52" s="11">
        <v>43594</v>
      </c>
      <c r="B52" s="12" t="s">
        <v>12</v>
      </c>
      <c r="C52" s="15">
        <v>5000</v>
      </c>
      <c r="D52" s="12" t="s">
        <v>9</v>
      </c>
      <c r="E52" s="13">
        <v>213.55</v>
      </c>
      <c r="F52" s="13">
        <v>214.2</v>
      </c>
      <c r="G52" s="13">
        <v>215</v>
      </c>
      <c r="H52" s="56">
        <f t="shared" ref="H52" si="78">(IF(D52="SELL",E52-F52,IF(D52="BUY",F52-E52)))*C52</f>
        <v>3249.9999999998863</v>
      </c>
      <c r="I52" s="56">
        <f>(IF(D52="SELL",IF(G52="",0,F52-G52),IF(D52="BUY",IF(G52="",0,G52-F52))))*C52</f>
        <v>4000.0000000000568</v>
      </c>
      <c r="J52" s="56">
        <f t="shared" ref="J52" si="79">SUM(H52,I52)</f>
        <v>7249.9999999999436</v>
      </c>
    </row>
    <row r="53" spans="1:10" s="133" customFormat="1" ht="15.75">
      <c r="A53" s="11">
        <v>43591</v>
      </c>
      <c r="B53" s="12" t="s">
        <v>12</v>
      </c>
      <c r="C53" s="15">
        <v>5000</v>
      </c>
      <c r="D53" s="12" t="s">
        <v>9</v>
      </c>
      <c r="E53" s="13">
        <v>218.85</v>
      </c>
      <c r="F53" s="13">
        <v>219.6</v>
      </c>
      <c r="G53" s="13">
        <v>220.1</v>
      </c>
      <c r="H53" s="56">
        <f t="shared" ref="H53" si="80">(IF(D53="SELL",E53-F53,IF(D53="BUY",F53-E53)))*C53</f>
        <v>3750</v>
      </c>
      <c r="I53" s="56">
        <v>0</v>
      </c>
      <c r="J53" s="56">
        <f t="shared" ref="J53" si="81">SUM(H53,I53)</f>
        <v>3750</v>
      </c>
    </row>
    <row r="54" spans="1:10" s="132" customFormat="1" ht="15.75">
      <c r="A54" s="11">
        <v>43588</v>
      </c>
      <c r="B54" s="12" t="s">
        <v>12</v>
      </c>
      <c r="C54" s="15">
        <v>5000</v>
      </c>
      <c r="D54" s="12" t="s">
        <v>9</v>
      </c>
      <c r="E54" s="13">
        <v>218.65</v>
      </c>
      <c r="F54" s="13">
        <v>219.2</v>
      </c>
      <c r="G54" s="13">
        <v>220.1</v>
      </c>
      <c r="H54" s="56">
        <f t="shared" ref="H54" si="82">(IF(D54="SELL",E54-F54,IF(D54="BUY",F54-E54)))*C54</f>
        <v>2749.9999999999145</v>
      </c>
      <c r="I54" s="56">
        <f>(IF(D54="SELL",IF(G54="",0,F54-G54),IF(D54="BUY",IF(G54="",0,G54-F54))))*C54</f>
        <v>4500.0000000000282</v>
      </c>
      <c r="J54" s="56">
        <f t="shared" ref="J54" si="83">SUM(H54,I54)</f>
        <v>7249.9999999999427</v>
      </c>
    </row>
    <row r="55" spans="1:10" s="132" customFormat="1" ht="15.75">
      <c r="A55" s="11">
        <v>43587</v>
      </c>
      <c r="B55" s="12" t="s">
        <v>12</v>
      </c>
      <c r="C55" s="15">
        <v>5000</v>
      </c>
      <c r="D55" s="12" t="s">
        <v>8</v>
      </c>
      <c r="E55" s="13">
        <v>218</v>
      </c>
      <c r="F55" s="13">
        <v>217.1</v>
      </c>
      <c r="G55" s="13">
        <v>216.2</v>
      </c>
      <c r="H55" s="56">
        <f t="shared" ref="H55" si="84">(IF(D55="SELL",E55-F55,IF(D55="BUY",F55-E55)))*C55</f>
        <v>4500.0000000000282</v>
      </c>
      <c r="I55" s="56">
        <v>0</v>
      </c>
      <c r="J55" s="56">
        <f t="shared" ref="J55" si="85">SUM(H55,I55)</f>
        <v>4500.0000000000282</v>
      </c>
    </row>
    <row r="56" spans="1:10" s="131" customFormat="1" ht="15.75">
      <c r="A56" s="11">
        <v>43585</v>
      </c>
      <c r="B56" s="12" t="s">
        <v>12</v>
      </c>
      <c r="C56" s="15">
        <v>5000</v>
      </c>
      <c r="D56" s="12" t="s">
        <v>8</v>
      </c>
      <c r="E56" s="13">
        <v>224.6</v>
      </c>
      <c r="F56" s="13">
        <v>223.8</v>
      </c>
      <c r="G56" s="13">
        <v>223.2</v>
      </c>
      <c r="H56" s="56">
        <f t="shared" ref="H56" si="86">(IF(D56="SELL",E56-F56,IF(D56="BUY",F56-E56)))*C56</f>
        <v>3999.9999999999145</v>
      </c>
      <c r="I56" s="56">
        <f>(IF(D56="SELL",IF(G56="",0,F56-G56),IF(D56="BUY",IF(G56="",0,G56-F56))))*C56</f>
        <v>3000.0000000001137</v>
      </c>
      <c r="J56" s="56">
        <f t="shared" ref="J56" si="87">SUM(H56,I56)</f>
        <v>7000.0000000000282</v>
      </c>
    </row>
    <row r="57" spans="1:10" s="131" customFormat="1" ht="15.75">
      <c r="A57" s="11">
        <v>43581</v>
      </c>
      <c r="B57" s="12" t="s">
        <v>12</v>
      </c>
      <c r="C57" s="15">
        <v>5000</v>
      </c>
      <c r="D57" s="12" t="s">
        <v>8</v>
      </c>
      <c r="E57" s="13">
        <v>231.3</v>
      </c>
      <c r="F57" s="13">
        <v>230.5</v>
      </c>
      <c r="G57" s="13">
        <v>229.5</v>
      </c>
      <c r="H57" s="56">
        <f t="shared" ref="H57" si="88">(IF(D57="SELL",E57-F57,IF(D57="BUY",F57-E57)))*C57</f>
        <v>4000.0000000000568</v>
      </c>
      <c r="I57" s="56">
        <f>(IF(D57="SELL",IF(G57="",0,F57-G57),IF(D57="BUY",IF(G57="",0,G57-F57))))*C57</f>
        <v>5000</v>
      </c>
      <c r="J57" s="56">
        <f t="shared" ref="J57" si="89">SUM(H57,I57)</f>
        <v>9000.0000000000564</v>
      </c>
    </row>
    <row r="58" spans="1:10" s="129" customFormat="1" ht="15.75">
      <c r="A58" s="11">
        <v>43580</v>
      </c>
      <c r="B58" s="12" t="s">
        <v>12</v>
      </c>
      <c r="C58" s="15">
        <v>5000</v>
      </c>
      <c r="D58" s="12" t="s">
        <v>9</v>
      </c>
      <c r="E58" s="13">
        <v>224.55</v>
      </c>
      <c r="F58" s="13">
        <v>225.3</v>
      </c>
      <c r="G58" s="13">
        <v>226.2</v>
      </c>
      <c r="H58" s="56">
        <f t="shared" ref="H58" si="90">(IF(D58="SELL",E58-F58,IF(D58="BUY",F58-E58)))*C58</f>
        <v>3750</v>
      </c>
      <c r="I58" s="56">
        <f>(IF(D58="SELL",IF(G58="",0,F58-G58),IF(D58="BUY",IF(G58="",0,G58-F58))))*C58</f>
        <v>4499.9999999998863</v>
      </c>
      <c r="J58" s="56">
        <f t="shared" ref="J58" si="91">SUM(H58,I58)</f>
        <v>8249.9999999998872</v>
      </c>
    </row>
    <row r="59" spans="1:10" s="128" customFormat="1" ht="15.75">
      <c r="A59" s="11">
        <v>43571</v>
      </c>
      <c r="B59" s="12" t="s">
        <v>12</v>
      </c>
      <c r="C59" s="15">
        <v>5000</v>
      </c>
      <c r="D59" s="12" t="s">
        <v>8</v>
      </c>
      <c r="E59" s="13">
        <v>226.35</v>
      </c>
      <c r="F59" s="13">
        <v>225.6</v>
      </c>
      <c r="G59" s="13">
        <v>224.8</v>
      </c>
      <c r="H59" s="56">
        <f t="shared" ref="H59" si="92">(IF(D59="SELL",E59-F59,IF(D59="BUY",F59-E59)))*C59</f>
        <v>3750</v>
      </c>
      <c r="I59" s="56">
        <f>(IF(D59="SELL",IF(G59="",0,F59-G59),IF(D59="BUY",IF(G59="",0,G59-F59))))*C59</f>
        <v>3999.9999999999145</v>
      </c>
      <c r="J59" s="56">
        <f t="shared" ref="J59" si="93">SUM(H59,I59)</f>
        <v>7749.9999999999145</v>
      </c>
    </row>
    <row r="60" spans="1:10" s="128" customFormat="1" ht="15.75">
      <c r="A60" s="11">
        <v>43565</v>
      </c>
      <c r="B60" s="12" t="s">
        <v>12</v>
      </c>
      <c r="C60" s="15">
        <v>5000</v>
      </c>
      <c r="D60" s="12" t="s">
        <v>8</v>
      </c>
      <c r="E60" s="13">
        <v>223.5</v>
      </c>
      <c r="F60" s="13">
        <v>221.8</v>
      </c>
      <c r="G60" s="13">
        <v>221</v>
      </c>
      <c r="H60" s="56">
        <f>(IF(D60="SELL",E60-F60,IF(D60="BUY",F60-E60)))*C60</f>
        <v>8499.9999999999436</v>
      </c>
      <c r="I60" s="56">
        <v>0</v>
      </c>
      <c r="J60" s="56">
        <f t="shared" ref="J60" si="94">SUM(H60,I60)</f>
        <v>8499.9999999999436</v>
      </c>
    </row>
    <row r="61" spans="1:10" s="128" customFormat="1" ht="15.75">
      <c r="A61" s="11">
        <v>43564</v>
      </c>
      <c r="B61" s="12" t="s">
        <v>14</v>
      </c>
      <c r="C61" s="15">
        <v>5000</v>
      </c>
      <c r="D61" s="12" t="s">
        <v>8</v>
      </c>
      <c r="E61" s="13">
        <v>138.1</v>
      </c>
      <c r="F61" s="13">
        <v>137.5</v>
      </c>
      <c r="G61" s="13">
        <v>136.65</v>
      </c>
      <c r="H61" s="56">
        <f>(IF(D61="SELL",E61-F61,IF(D61="BUY",F61-E61)))*C61</f>
        <v>2999.9999999999718</v>
      </c>
      <c r="I61" s="56">
        <v>0</v>
      </c>
      <c r="J61" s="56">
        <f t="shared" ref="J61" si="95">SUM(H61,I61)</f>
        <v>2999.9999999999718</v>
      </c>
    </row>
    <row r="62" spans="1:10" s="127" customFormat="1" ht="15.75">
      <c r="A62" s="11">
        <v>43560</v>
      </c>
      <c r="B62" s="12" t="s">
        <v>12</v>
      </c>
      <c r="C62" s="15">
        <v>5000</v>
      </c>
      <c r="D62" s="12" t="s">
        <v>9</v>
      </c>
      <c r="E62" s="13">
        <v>227.5</v>
      </c>
      <c r="F62" s="13">
        <v>228.3</v>
      </c>
      <c r="G62" s="13">
        <v>229.32</v>
      </c>
      <c r="H62" s="56">
        <f t="shared" ref="H62" si="96">(IF(D62="SELL",E62-F62,IF(D62="BUY",F62-E62)))*C62</f>
        <v>4000.0000000000568</v>
      </c>
      <c r="I62" s="56">
        <v>0</v>
      </c>
      <c r="J62" s="56">
        <f t="shared" ref="J62" si="97">SUM(H62,I62)</f>
        <v>4000.0000000000568</v>
      </c>
    </row>
    <row r="63" spans="1:10" s="127" customFormat="1" ht="15.75">
      <c r="A63" s="11">
        <v>43558</v>
      </c>
      <c r="B63" s="12" t="s">
        <v>12</v>
      </c>
      <c r="C63" s="15">
        <v>5000</v>
      </c>
      <c r="D63" s="12" t="s">
        <v>8</v>
      </c>
      <c r="E63" s="13">
        <v>222.6</v>
      </c>
      <c r="F63" s="13">
        <v>222</v>
      </c>
      <c r="G63" s="13">
        <v>222.1</v>
      </c>
      <c r="H63" s="56">
        <f t="shared" ref="H63" si="98">(IF(D63="SELL",E63-F63,IF(D63="BUY",F63-E63)))*C63</f>
        <v>2999.9999999999718</v>
      </c>
      <c r="I63" s="56">
        <v>0</v>
      </c>
      <c r="J63" s="56">
        <f t="shared" ref="J63" si="99">SUM(H63,I63)</f>
        <v>2999.9999999999718</v>
      </c>
    </row>
    <row r="64" spans="1:10" s="127" customFormat="1" ht="15.75">
      <c r="A64" s="11">
        <v>43557</v>
      </c>
      <c r="B64" s="12" t="s">
        <v>12</v>
      </c>
      <c r="C64" s="15">
        <v>5000</v>
      </c>
      <c r="D64" s="12" t="s">
        <v>8</v>
      </c>
      <c r="E64" s="13">
        <v>221</v>
      </c>
      <c r="F64" s="13">
        <v>220.1</v>
      </c>
      <c r="G64" s="13">
        <v>219</v>
      </c>
      <c r="H64" s="56">
        <f t="shared" ref="H64" si="100">(IF(D64="SELL",E64-F64,IF(D64="BUY",F64-E64)))*C64</f>
        <v>4500.0000000000282</v>
      </c>
      <c r="I64" s="56">
        <v>0</v>
      </c>
      <c r="J64" s="56">
        <f t="shared" ref="J64" si="101">SUM(H64,I64)</f>
        <v>4500.0000000000282</v>
      </c>
    </row>
    <row r="65" spans="1:10" s="127" customFormat="1" ht="15.75">
      <c r="A65" s="11">
        <v>43553</v>
      </c>
      <c r="B65" s="12" t="s">
        <v>12</v>
      </c>
      <c r="C65" s="15">
        <v>5000</v>
      </c>
      <c r="D65" s="12" t="s">
        <v>9</v>
      </c>
      <c r="E65" s="13">
        <v>204.4</v>
      </c>
      <c r="F65" s="13">
        <v>205.35</v>
      </c>
      <c r="G65" s="13">
        <v>206</v>
      </c>
      <c r="H65" s="56">
        <f t="shared" ref="H65" si="102">(IF(D65="SELL",E65-F65,IF(D65="BUY",F65-E65)))*C65</f>
        <v>4749.9999999999436</v>
      </c>
      <c r="I65" s="56">
        <v>0</v>
      </c>
      <c r="J65" s="56">
        <f t="shared" ref="J65" si="103">SUM(H65,I65)</f>
        <v>4749.9999999999436</v>
      </c>
    </row>
    <row r="66" spans="1:10" s="125" customFormat="1" ht="15.75">
      <c r="A66" s="11">
        <v>43551</v>
      </c>
      <c r="B66" s="12" t="s">
        <v>12</v>
      </c>
      <c r="C66" s="15">
        <v>5000</v>
      </c>
      <c r="D66" s="12" t="s">
        <v>9</v>
      </c>
      <c r="E66" s="13">
        <v>201.2</v>
      </c>
      <c r="F66" s="13">
        <v>202</v>
      </c>
      <c r="G66" s="13">
        <v>203</v>
      </c>
      <c r="H66" s="56">
        <f t="shared" ref="H66" si="104">(IF(D66="SELL",E66-F66,IF(D66="BUY",F66-E66)))*C66</f>
        <v>4000.0000000000568</v>
      </c>
      <c r="I66" s="56">
        <v>0</v>
      </c>
      <c r="J66" s="56">
        <f t="shared" ref="J66" si="105">SUM(H66,I66)</f>
        <v>4000.0000000000568</v>
      </c>
    </row>
    <row r="67" spans="1:10" s="125" customFormat="1" ht="15.75">
      <c r="A67" s="11">
        <v>43546</v>
      </c>
      <c r="B67" s="12" t="s">
        <v>12</v>
      </c>
      <c r="C67" s="15">
        <v>5000</v>
      </c>
      <c r="D67" s="12" t="s">
        <v>8</v>
      </c>
      <c r="E67" s="13">
        <v>198</v>
      </c>
      <c r="F67" s="13">
        <v>197.4</v>
      </c>
      <c r="G67" s="13">
        <v>196.5</v>
      </c>
      <c r="H67" s="56">
        <f t="shared" ref="H67" si="106">(IF(D67="SELL",E67-F67,IF(D67="BUY",F67-E67)))*C67</f>
        <v>2999.9999999999718</v>
      </c>
      <c r="I67" s="56">
        <v>0</v>
      </c>
      <c r="J67" s="56">
        <f t="shared" ref="J67" si="107">SUM(H67,I67)</f>
        <v>2999.9999999999718</v>
      </c>
    </row>
    <row r="68" spans="1:10" s="124" customFormat="1" ht="15.75">
      <c r="A68" s="11">
        <v>43543</v>
      </c>
      <c r="B68" s="12" t="s">
        <v>12</v>
      </c>
      <c r="C68" s="15">
        <v>5000</v>
      </c>
      <c r="D68" s="12" t="s">
        <v>9</v>
      </c>
      <c r="E68" s="13">
        <v>194</v>
      </c>
      <c r="F68" s="13">
        <v>194.65</v>
      </c>
      <c r="G68" s="13">
        <v>195.35</v>
      </c>
      <c r="H68" s="56">
        <f>(IF(D68="SELL",E68-F68,IF(D68="BUY",F68-E68)))*C68</f>
        <v>3250.0000000000282</v>
      </c>
      <c r="I68" s="56">
        <f>(IF(D68="SELL",IF(G68="",0,F68-G68),IF(D68="BUY",IF(G68="",0,G68-F68))))*C68</f>
        <v>3499.9999999999432</v>
      </c>
      <c r="J68" s="56">
        <f t="shared" ref="J68" si="108">SUM(H68,I68)</f>
        <v>6749.9999999999709</v>
      </c>
    </row>
    <row r="69" spans="1:10" s="124" customFormat="1" ht="15.75">
      <c r="A69" s="11">
        <v>43539</v>
      </c>
      <c r="B69" s="12" t="s">
        <v>12</v>
      </c>
      <c r="C69" s="15">
        <v>5000</v>
      </c>
      <c r="D69" s="12" t="s">
        <v>8</v>
      </c>
      <c r="E69" s="13">
        <v>196.5</v>
      </c>
      <c r="F69" s="13">
        <v>195.85</v>
      </c>
      <c r="G69" s="13">
        <v>195.05</v>
      </c>
      <c r="H69" s="56">
        <f>(IF(D69="SELL",E69-F69,IF(D69="BUY",F69-E69)))*C69</f>
        <v>3250.0000000000282</v>
      </c>
      <c r="I69" s="56">
        <f>(IF(D69="SELL",IF(G69="",0,F69-G69),IF(D69="BUY",IF(G69="",0,G69-F69))))*C69</f>
        <v>3999.9999999999145</v>
      </c>
      <c r="J69" s="56">
        <f t="shared" ref="J69" si="109">SUM(H69,I69)</f>
        <v>7249.9999999999427</v>
      </c>
    </row>
    <row r="70" spans="1:10" s="123" customFormat="1" ht="15.75">
      <c r="A70" s="11">
        <v>43538</v>
      </c>
      <c r="B70" s="12" t="s">
        <v>12</v>
      </c>
      <c r="C70" s="15">
        <v>5000</v>
      </c>
      <c r="D70" s="12" t="s">
        <v>8</v>
      </c>
      <c r="E70" s="13">
        <v>198.1</v>
      </c>
      <c r="F70" s="13">
        <v>197.35</v>
      </c>
      <c r="G70" s="13">
        <v>196.5</v>
      </c>
      <c r="H70" s="56">
        <f>(IF(D70="SELL",E70-F70,IF(D70="BUY",F70-E70)))*C70</f>
        <v>3750</v>
      </c>
      <c r="I70" s="56">
        <v>0</v>
      </c>
      <c r="J70" s="56">
        <f t="shared" ref="J70" si="110">SUM(H70,I70)</f>
        <v>3750</v>
      </c>
    </row>
    <row r="71" spans="1:10" s="121" customFormat="1" ht="15.75">
      <c r="A71" s="11">
        <v>43536</v>
      </c>
      <c r="B71" s="12" t="s">
        <v>12</v>
      </c>
      <c r="C71" s="15">
        <v>5000</v>
      </c>
      <c r="D71" s="12" t="s">
        <v>9</v>
      </c>
      <c r="E71" s="13">
        <v>194.1</v>
      </c>
      <c r="F71" s="13">
        <v>195.1</v>
      </c>
      <c r="G71" s="13">
        <v>196.05</v>
      </c>
      <c r="H71" s="56">
        <f>(IF(D71="SELL",E71-F71,IF(D71="BUY",F71-E71)))*C71</f>
        <v>5000</v>
      </c>
      <c r="I71" s="56">
        <f>(IF(D71="SELL",IF(G71="",0,F71-G71),IF(D71="BUY",IF(G71="",0,G71-F71))))*C71</f>
        <v>4750.0000000000855</v>
      </c>
      <c r="J71" s="56">
        <f>SUM(H71,I71)</f>
        <v>9750.0000000000855</v>
      </c>
    </row>
    <row r="72" spans="1:10" s="120" customFormat="1" ht="15.75">
      <c r="A72" s="11">
        <v>43536</v>
      </c>
      <c r="B72" s="12" t="s">
        <v>12</v>
      </c>
      <c r="C72" s="15">
        <v>5000</v>
      </c>
      <c r="D72" s="12" t="s">
        <v>9</v>
      </c>
      <c r="E72" s="13">
        <v>194.5</v>
      </c>
      <c r="F72" s="13">
        <v>195.1</v>
      </c>
      <c r="G72" s="13">
        <v>196.05</v>
      </c>
      <c r="H72" s="56">
        <f t="shared" ref="H72" si="111">(IF(D72="SELL",E72-F72,IF(D72="BUY",F72-E72)))*C72</f>
        <v>2999.9999999999718</v>
      </c>
      <c r="I72" s="56">
        <f>(IF(D72="SELL",IF(G72="",0,F72-G72),IF(D72="BUY",IF(G72="",0,G72-F72))))*C72</f>
        <v>4750.0000000000855</v>
      </c>
      <c r="J72" s="56">
        <f t="shared" ref="J72" si="112">SUM(H72,I72)</f>
        <v>7750.0000000000573</v>
      </c>
    </row>
    <row r="73" spans="1:10" s="118" customFormat="1" ht="15.75">
      <c r="A73" s="11">
        <v>43532</v>
      </c>
      <c r="B73" s="12" t="s">
        <v>12</v>
      </c>
      <c r="C73" s="15">
        <v>5000</v>
      </c>
      <c r="D73" s="12" t="s">
        <v>8</v>
      </c>
      <c r="E73" s="13">
        <v>191.1</v>
      </c>
      <c r="F73" s="13">
        <v>190.5</v>
      </c>
      <c r="G73" s="13">
        <v>189.65</v>
      </c>
      <c r="H73" s="56">
        <f>(IF(D73="SELL",E73-F73,IF(D73="BUY",F73-E73)))*C73</f>
        <v>2999.9999999999718</v>
      </c>
      <c r="I73" s="56">
        <f>(IF(D73="SELL",IF(G73="",0,F73-G73),IF(D73="BUY",IF(G73="",0,G73-F73))))*C73</f>
        <v>4249.9999999999718</v>
      </c>
      <c r="J73" s="56">
        <f t="shared" ref="J73" si="113">SUM(H73,I73)</f>
        <v>7249.9999999999436</v>
      </c>
    </row>
    <row r="74" spans="1:10" s="117" customFormat="1" ht="15.75">
      <c r="A74" s="11">
        <v>43530</v>
      </c>
      <c r="B74" s="12" t="s">
        <v>12</v>
      </c>
      <c r="C74" s="15">
        <v>5000</v>
      </c>
      <c r="D74" s="12" t="s">
        <v>8</v>
      </c>
      <c r="E74" s="13">
        <v>196.9</v>
      </c>
      <c r="F74" s="13">
        <v>196.25</v>
      </c>
      <c r="G74" s="13">
        <v>195.35</v>
      </c>
      <c r="H74" s="56">
        <f>(IF(D74="SELL",E74-F74,IF(D74="BUY",F74-E74)))*C74</f>
        <v>3250.0000000000282</v>
      </c>
      <c r="I74" s="56">
        <v>0</v>
      </c>
      <c r="J74" s="56">
        <f t="shared" ref="J74" si="114">SUM(H74,I74)</f>
        <v>3250.0000000000282</v>
      </c>
    </row>
    <row r="75" spans="1:10" s="116" customFormat="1" ht="15.75">
      <c r="A75" s="11">
        <v>43529</v>
      </c>
      <c r="B75" s="12" t="s">
        <v>12</v>
      </c>
      <c r="C75" s="15">
        <v>5000</v>
      </c>
      <c r="D75" s="12" t="s">
        <v>9</v>
      </c>
      <c r="E75" s="13">
        <v>197.5</v>
      </c>
      <c r="F75" s="13">
        <v>198</v>
      </c>
      <c r="G75" s="13">
        <v>198.65</v>
      </c>
      <c r="H75" s="56">
        <f t="shared" ref="H75" si="115">(IF(D75="SELL",E75-F75,IF(D75="BUY",F75-E75)))*C75</f>
        <v>2500</v>
      </c>
      <c r="I75" s="56">
        <f>(IF(D75="SELL",IF(G75="",0,F75-G75),IF(D75="BUY",IF(G75="",0,G75-F75))))*C75</f>
        <v>3250.0000000000282</v>
      </c>
      <c r="J75" s="56">
        <f t="shared" ref="J75" si="116">SUM(H75,I75)</f>
        <v>5750.0000000000282</v>
      </c>
    </row>
    <row r="76" spans="1:10" s="116" customFormat="1" ht="15.75">
      <c r="A76" s="11">
        <v>43529</v>
      </c>
      <c r="B76" s="12" t="s">
        <v>12</v>
      </c>
      <c r="C76" s="15">
        <v>5000</v>
      </c>
      <c r="D76" s="12" t="s">
        <v>9</v>
      </c>
      <c r="E76" s="13">
        <v>197.7</v>
      </c>
      <c r="F76" s="13">
        <v>198.7</v>
      </c>
      <c r="G76" s="13">
        <v>198.55</v>
      </c>
      <c r="H76" s="56">
        <f>(IF(D76="SELL",E76-F76,IF(D76="BUY",F76-E76)))*C76</f>
        <v>5000</v>
      </c>
      <c r="I76" s="56">
        <v>0</v>
      </c>
      <c r="J76" s="56">
        <f t="shared" ref="J76" si="117">SUM(H76,I76)</f>
        <v>5000</v>
      </c>
    </row>
    <row r="77" spans="1:10" s="115" customFormat="1" ht="15.75">
      <c r="A77" s="11">
        <v>43525</v>
      </c>
      <c r="B77" s="12" t="s">
        <v>14</v>
      </c>
      <c r="C77" s="15">
        <v>5000</v>
      </c>
      <c r="D77" s="12" t="s">
        <v>8</v>
      </c>
      <c r="E77" s="13">
        <v>149.5</v>
      </c>
      <c r="F77" s="13">
        <v>149.1</v>
      </c>
      <c r="G77" s="13">
        <v>148.15</v>
      </c>
      <c r="H77" s="56">
        <f>(IF(D77="SELL",E77-F77,IF(D77="BUY",F77-E77)))*C77</f>
        <v>2000.0000000000284</v>
      </c>
      <c r="I77" s="56">
        <v>0</v>
      </c>
      <c r="J77" s="56">
        <f t="shared" ref="J77" si="118">SUM(H77,I77)</f>
        <v>2000.0000000000284</v>
      </c>
    </row>
    <row r="78" spans="1:10" s="114" customFormat="1" ht="15.75">
      <c r="A78" s="11">
        <v>43524</v>
      </c>
      <c r="B78" s="12" t="s">
        <v>12</v>
      </c>
      <c r="C78" s="15">
        <v>5000</v>
      </c>
      <c r="D78" s="12" t="s">
        <v>9</v>
      </c>
      <c r="E78" s="13">
        <v>198</v>
      </c>
      <c r="F78" s="13">
        <v>199.2</v>
      </c>
      <c r="G78" s="13">
        <v>201.2</v>
      </c>
      <c r="H78" s="56">
        <f t="shared" ref="H78" si="119">(IF(D78="SELL",E78-F78,IF(D78="BUY",F78-E78)))*C78</f>
        <v>5999.9999999999436</v>
      </c>
      <c r="I78" s="56">
        <v>0</v>
      </c>
      <c r="J78" s="56">
        <f t="shared" ref="J78" si="120">SUM(H78,I78)</f>
        <v>5999.9999999999436</v>
      </c>
    </row>
    <row r="79" spans="1:10" s="113" customFormat="1" ht="15.75">
      <c r="A79" s="11">
        <v>43523</v>
      </c>
      <c r="B79" s="12" t="s">
        <v>14</v>
      </c>
      <c r="C79" s="15">
        <v>5000</v>
      </c>
      <c r="D79" s="12" t="s">
        <v>9</v>
      </c>
      <c r="E79" s="13">
        <v>148.19999999999999</v>
      </c>
      <c r="F79" s="13">
        <v>149</v>
      </c>
      <c r="G79" s="13">
        <v>150</v>
      </c>
      <c r="H79" s="56">
        <f t="shared" ref="H79" si="121">(IF(D79="SELL",E79-F79,IF(D79="BUY",F79-E79)))*C79</f>
        <v>4000.0000000000568</v>
      </c>
      <c r="I79" s="56">
        <f>(IF(D79="SELL",IF(G79="",0,F79-G79),IF(D79="BUY",IF(G79="",0,G79-F79))))*C79</f>
        <v>5000</v>
      </c>
      <c r="J79" s="56">
        <f t="shared" ref="J79" si="122">SUM(H79,I79)</f>
        <v>9000.0000000000564</v>
      </c>
    </row>
    <row r="80" spans="1:10" s="112" customFormat="1" ht="15.75">
      <c r="A80" s="11">
        <v>43522</v>
      </c>
      <c r="B80" s="12" t="s">
        <v>12</v>
      </c>
      <c r="C80" s="15">
        <v>5000</v>
      </c>
      <c r="D80" s="12" t="s">
        <v>8</v>
      </c>
      <c r="E80" s="13">
        <v>195.05</v>
      </c>
      <c r="F80" s="13">
        <v>194.5</v>
      </c>
      <c r="G80" s="13">
        <v>193.85</v>
      </c>
      <c r="H80" s="56">
        <f t="shared" ref="H80" si="123">(IF(D80="SELL",E80-F80,IF(D80="BUY",F80-E80)))*C80</f>
        <v>2750.0000000000568</v>
      </c>
      <c r="I80" s="56">
        <v>0</v>
      </c>
      <c r="J80" s="56">
        <f t="shared" ref="J80" si="124">SUM(H80,I80)</f>
        <v>2750.0000000000568</v>
      </c>
    </row>
    <row r="81" spans="1:10" s="110" customFormat="1" ht="15.75">
      <c r="A81" s="11">
        <v>43518</v>
      </c>
      <c r="B81" s="12" t="s">
        <v>12</v>
      </c>
      <c r="C81" s="15">
        <v>5000</v>
      </c>
      <c r="D81" s="12" t="s">
        <v>9</v>
      </c>
      <c r="E81" s="13">
        <v>193.5</v>
      </c>
      <c r="F81" s="13">
        <v>194.15</v>
      </c>
      <c r="G81" s="13">
        <v>195.5</v>
      </c>
      <c r="H81" s="56">
        <f t="shared" ref="H81" si="125">(IF(D81="SELL",E81-F81,IF(D81="BUY",F81-E81)))*C81</f>
        <v>3250.0000000000282</v>
      </c>
      <c r="I81" s="56">
        <v>0</v>
      </c>
      <c r="J81" s="56">
        <f t="shared" ref="J81" si="126">SUM(H81,I81)</f>
        <v>3250.0000000000282</v>
      </c>
    </row>
    <row r="82" spans="1:10" s="106" customFormat="1" ht="15.75">
      <c r="A82" s="11">
        <v>43518</v>
      </c>
      <c r="B82" s="12" t="s">
        <v>13</v>
      </c>
      <c r="C82" s="15">
        <v>1000</v>
      </c>
      <c r="D82" s="12" t="s">
        <v>9</v>
      </c>
      <c r="E82" s="13">
        <v>461.35</v>
      </c>
      <c r="F82" s="13">
        <v>463.3</v>
      </c>
      <c r="G82" s="13">
        <v>465.5</v>
      </c>
      <c r="H82" s="56">
        <f t="shared" ref="H82" si="127">(IF(D82="SELL",E82-F82,IF(D82="BUY",F82-E82)))*C82</f>
        <v>1949.9999999999886</v>
      </c>
      <c r="I82" s="56">
        <v>0</v>
      </c>
      <c r="J82" s="56">
        <f t="shared" ref="J82" si="128">SUM(H82,I82)</f>
        <v>1949.9999999999886</v>
      </c>
    </row>
    <row r="83" spans="1:10" s="106" customFormat="1" ht="16.5" customHeight="1">
      <c r="A83" s="11">
        <v>43517</v>
      </c>
      <c r="B83" s="12" t="s">
        <v>12</v>
      </c>
      <c r="C83" s="15">
        <v>5000</v>
      </c>
      <c r="D83" s="12" t="s">
        <v>8</v>
      </c>
      <c r="E83" s="13">
        <v>192</v>
      </c>
      <c r="F83" s="13">
        <v>193</v>
      </c>
      <c r="G83" s="13">
        <v>0</v>
      </c>
      <c r="H83" s="56">
        <f>(IF(D83="SELL",E83-F83,IF(D83="BUY",F83-E83)))*C83</f>
        <v>-5000</v>
      </c>
      <c r="I83" s="56">
        <v>0</v>
      </c>
      <c r="J83" s="56">
        <f>SUM(H83,I83)</f>
        <v>-5000</v>
      </c>
    </row>
    <row r="84" spans="1:10" s="105" customFormat="1" ht="15.75">
      <c r="A84" s="11">
        <v>43516</v>
      </c>
      <c r="B84" s="12" t="s">
        <v>12</v>
      </c>
      <c r="C84" s="15">
        <v>5000</v>
      </c>
      <c r="D84" s="12" t="s">
        <v>9</v>
      </c>
      <c r="E84" s="13">
        <v>192.65</v>
      </c>
      <c r="F84" s="13">
        <v>193.15</v>
      </c>
      <c r="G84" s="13">
        <v>193.8</v>
      </c>
      <c r="H84" s="56">
        <f>(IF(D84="SELL",E84-F84,IF(D84="BUY",F84-E84)))*C84</f>
        <v>2500</v>
      </c>
      <c r="I84" s="56">
        <f>(IF(D84="SELL",IF(G84="",0,F84-G84),IF(D84="BUY",IF(G84="",0,G84-F84))))*C84</f>
        <v>3250.0000000000282</v>
      </c>
      <c r="J84" s="56">
        <f>SUM(H84,I84)</f>
        <v>5750.0000000000282</v>
      </c>
    </row>
    <row r="85" spans="1:10" s="104" customFormat="1" ht="15.75">
      <c r="A85" s="11">
        <v>43515</v>
      </c>
      <c r="B85" s="12" t="s">
        <v>14</v>
      </c>
      <c r="C85" s="15">
        <v>5000</v>
      </c>
      <c r="D85" s="12" t="s">
        <v>8</v>
      </c>
      <c r="E85" s="13">
        <v>144</v>
      </c>
      <c r="F85" s="13">
        <v>143.35</v>
      </c>
      <c r="G85" s="13">
        <v>142.30000000000001</v>
      </c>
      <c r="H85" s="56">
        <f t="shared" ref="H85:H94" si="129">(IF(D85="SELL",E85-F85,IF(D85="BUY",F85-E85)))*C85</f>
        <v>3250.0000000000282</v>
      </c>
      <c r="I85" s="56">
        <v>0</v>
      </c>
      <c r="J85" s="56">
        <f t="shared" ref="J85" si="130">SUM(H85,I85)</f>
        <v>3250.0000000000282</v>
      </c>
    </row>
    <row r="86" spans="1:10" s="104" customFormat="1" ht="15.75">
      <c r="A86" s="11">
        <v>43511</v>
      </c>
      <c r="B86" s="12" t="s">
        <v>16</v>
      </c>
      <c r="C86" s="15">
        <v>100</v>
      </c>
      <c r="D86" s="12" t="s">
        <v>9</v>
      </c>
      <c r="E86" s="13">
        <v>3902</v>
      </c>
      <c r="F86" s="13">
        <v>3935</v>
      </c>
      <c r="G86" s="13">
        <v>3983</v>
      </c>
      <c r="H86" s="56">
        <f t="shared" si="129"/>
        <v>3300</v>
      </c>
      <c r="I86" s="56">
        <f>(IF(D86="SELL",IF(G86="",0,F86-G86),IF(D86="BUY",IF(G86="",0,G86-F86))))*C86</f>
        <v>4800</v>
      </c>
      <c r="J86" s="56">
        <f t="shared" ref="J86" si="131">SUM(H86,I86)</f>
        <v>8100</v>
      </c>
    </row>
    <row r="87" spans="1:10" s="104" customFormat="1" ht="15.75">
      <c r="A87" s="11">
        <v>43510</v>
      </c>
      <c r="B87" s="12" t="s">
        <v>21</v>
      </c>
      <c r="C87" s="15">
        <v>30</v>
      </c>
      <c r="D87" s="12" t="s">
        <v>8</v>
      </c>
      <c r="E87" s="13">
        <v>39399</v>
      </c>
      <c r="F87" s="13">
        <v>39256</v>
      </c>
      <c r="G87" s="13">
        <v>0</v>
      </c>
      <c r="H87" s="56">
        <f t="shared" si="129"/>
        <v>4290</v>
      </c>
      <c r="I87" s="56">
        <v>0</v>
      </c>
      <c r="J87" s="56">
        <f t="shared" ref="J87" si="132">SUM(H87,I87)</f>
        <v>4290</v>
      </c>
    </row>
    <row r="88" spans="1:10" s="104" customFormat="1" ht="15.75">
      <c r="A88" s="11">
        <v>43510</v>
      </c>
      <c r="B88" s="12" t="s">
        <v>12</v>
      </c>
      <c r="C88" s="15">
        <v>5000</v>
      </c>
      <c r="D88" s="12" t="s">
        <v>8</v>
      </c>
      <c r="E88" s="13">
        <v>186</v>
      </c>
      <c r="F88" s="13">
        <v>185.1</v>
      </c>
      <c r="G88" s="13">
        <v>183.8</v>
      </c>
      <c r="H88" s="56">
        <f t="shared" si="129"/>
        <v>4500.0000000000282</v>
      </c>
      <c r="I88" s="56">
        <f>(IF(D88="SELL",IF(G88="",0,F88-G88),IF(D88="BUY",IF(G88="",0,G88-F88))))*C88</f>
        <v>6499.9999999999145</v>
      </c>
      <c r="J88" s="56">
        <f t="shared" ref="J88" si="133">SUM(H88,I88)</f>
        <v>10999.999999999942</v>
      </c>
    </row>
    <row r="89" spans="1:10" s="104" customFormat="1" ht="15.75">
      <c r="A89" s="11">
        <v>43509</v>
      </c>
      <c r="B89" s="12" t="s">
        <v>12</v>
      </c>
      <c r="C89" s="15">
        <v>5000</v>
      </c>
      <c r="D89" s="12" t="s">
        <v>8</v>
      </c>
      <c r="E89" s="13">
        <v>184.5</v>
      </c>
      <c r="F89" s="13">
        <v>183.65</v>
      </c>
      <c r="G89" s="13">
        <v>182.6</v>
      </c>
      <c r="H89" s="56">
        <f t="shared" si="129"/>
        <v>4249.9999999999718</v>
      </c>
      <c r="I89" s="56">
        <v>0</v>
      </c>
      <c r="J89" s="56">
        <f t="shared" ref="J89" si="134">SUM(H89,I89)</f>
        <v>4249.9999999999718</v>
      </c>
    </row>
    <row r="90" spans="1:10" s="104" customFormat="1" ht="15.75">
      <c r="A90" s="11">
        <v>43509</v>
      </c>
      <c r="B90" s="12" t="s">
        <v>17</v>
      </c>
      <c r="C90" s="15">
        <v>1250</v>
      </c>
      <c r="D90" s="12" t="s">
        <v>8</v>
      </c>
      <c r="E90" s="13">
        <v>185.35</v>
      </c>
      <c r="F90" s="13">
        <v>183.8</v>
      </c>
      <c r="G90" s="13">
        <v>182</v>
      </c>
      <c r="H90" s="56">
        <f t="shared" si="129"/>
        <v>1937.4999999999786</v>
      </c>
      <c r="I90" s="56">
        <f>(IF(D90="SELL",IF(G90="",0,F90-G90),IF(D90="BUY",IF(G90="",0,G90-F90))))*C90</f>
        <v>2250.0000000000141</v>
      </c>
      <c r="J90" s="56">
        <f t="shared" ref="J90" si="135">SUM(H90,I90)</f>
        <v>4187.4999999999927</v>
      </c>
    </row>
    <row r="91" spans="1:10" s="104" customFormat="1" ht="15.75">
      <c r="A91" s="11">
        <v>43508</v>
      </c>
      <c r="B91" s="12" t="s">
        <v>12</v>
      </c>
      <c r="C91" s="15">
        <v>5000</v>
      </c>
      <c r="D91" s="12" t="s">
        <v>8</v>
      </c>
      <c r="E91" s="13">
        <v>187.35</v>
      </c>
      <c r="F91" s="13">
        <v>186.5</v>
      </c>
      <c r="G91" s="13">
        <v>185.5</v>
      </c>
      <c r="H91" s="56">
        <f t="shared" si="129"/>
        <v>4249.9999999999718</v>
      </c>
      <c r="I91" s="56">
        <f>(IF(D91="SELL",IF(G91="",0,F91-G91),IF(D91="BUY",IF(G91="",0,G91-F91))))*C91</f>
        <v>5000</v>
      </c>
      <c r="J91" s="56">
        <f t="shared" ref="J91" si="136">SUM(H91,I91)</f>
        <v>9249.9999999999709</v>
      </c>
    </row>
    <row r="92" spans="1:10" s="104" customFormat="1" ht="15.75">
      <c r="A92" s="11">
        <v>43504</v>
      </c>
      <c r="B92" s="12" t="s">
        <v>12</v>
      </c>
      <c r="C92" s="15">
        <v>5000</v>
      </c>
      <c r="D92" s="12" t="s">
        <v>9</v>
      </c>
      <c r="E92" s="13">
        <v>192.8</v>
      </c>
      <c r="F92" s="13">
        <v>193.8</v>
      </c>
      <c r="G92" s="13">
        <v>195</v>
      </c>
      <c r="H92" s="56">
        <f t="shared" si="129"/>
        <v>5000</v>
      </c>
      <c r="I92" s="56">
        <v>0</v>
      </c>
      <c r="J92" s="56">
        <f t="shared" ref="J92" si="137">SUM(H92,I92)</f>
        <v>5000</v>
      </c>
    </row>
    <row r="93" spans="1:10" s="104" customFormat="1" ht="15.75">
      <c r="A93" s="11">
        <v>43502</v>
      </c>
      <c r="B93" s="12" t="s">
        <v>12</v>
      </c>
      <c r="C93" s="15">
        <v>5000</v>
      </c>
      <c r="D93" s="12" t="s">
        <v>8</v>
      </c>
      <c r="E93" s="13">
        <v>195.5</v>
      </c>
      <c r="F93" s="13">
        <v>195</v>
      </c>
      <c r="G93" s="13">
        <v>193.5</v>
      </c>
      <c r="H93" s="56">
        <f t="shared" si="129"/>
        <v>2500</v>
      </c>
      <c r="I93" s="56">
        <f>(IF(D93="SELL",IF(G93="",0,F93-G93),IF(D93="BUY",IF(G93="",0,G93-F93))))*C93</f>
        <v>7500</v>
      </c>
      <c r="J93" s="56">
        <f t="shared" ref="J93" si="138">SUM(H93,I93)</f>
        <v>10000</v>
      </c>
    </row>
    <row r="94" spans="1:10" s="104" customFormat="1" ht="15.75">
      <c r="A94" s="11">
        <v>43496</v>
      </c>
      <c r="B94" s="12" t="s">
        <v>17</v>
      </c>
      <c r="C94" s="15">
        <v>1250</v>
      </c>
      <c r="D94" s="12" t="s">
        <v>9</v>
      </c>
      <c r="E94" s="13">
        <v>208</v>
      </c>
      <c r="F94" s="13">
        <v>206</v>
      </c>
      <c r="G94" s="13">
        <v>0</v>
      </c>
      <c r="H94" s="56">
        <f t="shared" si="129"/>
        <v>-2500</v>
      </c>
      <c r="I94" s="56">
        <v>0</v>
      </c>
      <c r="J94" s="56">
        <f>SUM(H94,I94)</f>
        <v>-2500</v>
      </c>
    </row>
    <row r="95" spans="1:10" s="104" customFormat="1" ht="15.75">
      <c r="A95" s="11">
        <v>43494</v>
      </c>
      <c r="B95" s="12" t="s">
        <v>12</v>
      </c>
      <c r="C95" s="15">
        <v>5000</v>
      </c>
      <c r="D95" s="12" t="s">
        <v>9</v>
      </c>
      <c r="E95" s="13">
        <v>191</v>
      </c>
      <c r="F95" s="13">
        <v>191.8</v>
      </c>
      <c r="G95" s="13">
        <v>192.35</v>
      </c>
      <c r="H95" s="56">
        <f t="shared" ref="H95" si="139">(IF(D95="SELL",E95-F95,IF(D95="BUY",F95-E95)))*C95</f>
        <v>4000.0000000000568</v>
      </c>
      <c r="I95" s="56">
        <f t="shared" ref="I95" si="140">(IF(D95="SELL",IF(G95="",0,F95-G95),IF(D95="BUY",IF(G95="",0,G95-F95))))*C95</f>
        <v>2749.9999999999145</v>
      </c>
      <c r="J95" s="56">
        <f t="shared" ref="J95" si="141">SUM(H95,I95)</f>
        <v>6749.9999999999709</v>
      </c>
    </row>
    <row r="96" spans="1:10" s="104" customFormat="1" ht="15.75">
      <c r="A96" s="11">
        <v>43487</v>
      </c>
      <c r="B96" s="12" t="s">
        <v>12</v>
      </c>
      <c r="C96" s="15">
        <v>5000</v>
      </c>
      <c r="D96" s="12" t="s">
        <v>8</v>
      </c>
      <c r="E96" s="13">
        <v>186</v>
      </c>
      <c r="F96" s="13">
        <v>185.35</v>
      </c>
      <c r="G96" s="13">
        <v>183.8</v>
      </c>
      <c r="H96" s="56">
        <f t="shared" ref="H96" si="142">(IF(D96="SELL",E96-F96,IF(D96="BUY",F96-E96)))*C96</f>
        <v>3250.0000000000282</v>
      </c>
      <c r="I96" s="56">
        <v>0</v>
      </c>
      <c r="J96" s="56">
        <f t="shared" ref="J96" si="143">SUM(H96,I96)</f>
        <v>3250.0000000000282</v>
      </c>
    </row>
    <row r="97" spans="1:10" s="104" customFormat="1" ht="15.75">
      <c r="A97" s="11">
        <v>43483</v>
      </c>
      <c r="B97" s="12" t="s">
        <v>17</v>
      </c>
      <c r="C97" s="15">
        <v>1250</v>
      </c>
      <c r="D97" s="12" t="s">
        <v>8</v>
      </c>
      <c r="E97" s="13">
        <v>238</v>
      </c>
      <c r="F97" s="13">
        <v>236.5</v>
      </c>
      <c r="G97" s="13">
        <v>235</v>
      </c>
      <c r="H97" s="56">
        <f t="shared" ref="H97" si="144">(IF(D97="SELL",E97-F97,IF(D97="BUY",F97-E97)))*C97</f>
        <v>1875</v>
      </c>
      <c r="I97" s="56">
        <f t="shared" ref="I97" si="145">(IF(D97="SELL",IF(G97="",0,F97-G97),IF(D97="BUY",IF(G97="",0,G97-F97))))*C97</f>
        <v>1875</v>
      </c>
      <c r="J97" s="56">
        <f t="shared" ref="J97" si="146">SUM(H97,I97)</f>
        <v>3750</v>
      </c>
    </row>
    <row r="98" spans="1:10" s="104" customFormat="1" ht="15.75">
      <c r="A98" s="11">
        <v>43482</v>
      </c>
      <c r="B98" s="12" t="s">
        <v>12</v>
      </c>
      <c r="C98" s="15">
        <v>5000</v>
      </c>
      <c r="D98" s="12" t="s">
        <v>9</v>
      </c>
      <c r="E98" s="13">
        <v>178.35</v>
      </c>
      <c r="F98" s="13">
        <v>178.85</v>
      </c>
      <c r="G98" s="13">
        <v>179.55</v>
      </c>
      <c r="H98" s="56">
        <f t="shared" ref="H98" si="147">(IF(D98="SELL",E98-F98,IF(D98="BUY",F98-E98)))*C98</f>
        <v>2500</v>
      </c>
      <c r="I98" s="56">
        <f t="shared" ref="I98" si="148">(IF(D98="SELL",IF(G98="",0,F98-G98),IF(D98="BUY",IF(G98="",0,G98-F98))))*C98</f>
        <v>3500.0000000000855</v>
      </c>
      <c r="J98" s="56">
        <f t="shared" ref="J98" si="149">SUM(H98,I98)</f>
        <v>6000.0000000000855</v>
      </c>
    </row>
    <row r="99" spans="1:10" s="102" customFormat="1" ht="15.75">
      <c r="A99" s="11">
        <v>43475</v>
      </c>
      <c r="B99" s="12" t="s">
        <v>12</v>
      </c>
      <c r="C99" s="15">
        <v>5000</v>
      </c>
      <c r="D99" s="12" t="s">
        <v>9</v>
      </c>
      <c r="E99" s="13">
        <v>177</v>
      </c>
      <c r="F99" s="13">
        <v>176</v>
      </c>
      <c r="G99" s="13">
        <v>0</v>
      </c>
      <c r="H99" s="56">
        <f t="shared" ref="H99" si="150">(IF(D99="SELL",E99-F99,IF(D99="BUY",F99-E99)))*C99</f>
        <v>-5000</v>
      </c>
      <c r="I99" s="56">
        <v>0</v>
      </c>
      <c r="J99" s="56">
        <f t="shared" ref="J99" si="151">SUM(H99,I99)</f>
        <v>-5000</v>
      </c>
    </row>
    <row r="100" spans="1:10" s="102" customFormat="1" ht="15.75">
      <c r="A100" s="11">
        <v>43452</v>
      </c>
      <c r="B100" s="12" t="s">
        <v>12</v>
      </c>
      <c r="C100" s="15">
        <v>5000</v>
      </c>
      <c r="D100" s="12" t="s">
        <v>9</v>
      </c>
      <c r="E100" s="13">
        <v>183.35</v>
      </c>
      <c r="F100" s="13">
        <v>185</v>
      </c>
      <c r="G100" s="13">
        <v>186.5</v>
      </c>
      <c r="H100" s="56">
        <f t="shared" ref="H100" si="152">(IF(D100="SELL",E100-F100,IF(D100="BUY",F100-E100)))*C100</f>
        <v>8250.0000000000291</v>
      </c>
      <c r="I100" s="56">
        <v>0</v>
      </c>
      <c r="J100" s="56">
        <f t="shared" ref="J100" si="153">SUM(H100,I100)</f>
        <v>8250.0000000000291</v>
      </c>
    </row>
    <row r="101" spans="1:10" s="102" customFormat="1" ht="15.75">
      <c r="A101" s="11">
        <v>43441</v>
      </c>
      <c r="B101" s="12" t="s">
        <v>17</v>
      </c>
      <c r="C101" s="15">
        <v>1250</v>
      </c>
      <c r="D101" s="12" t="s">
        <v>8</v>
      </c>
      <c r="E101" s="13">
        <v>303.5</v>
      </c>
      <c r="F101" s="13">
        <v>302</v>
      </c>
      <c r="G101" s="13">
        <v>300</v>
      </c>
      <c r="H101" s="56">
        <f t="shared" ref="H101" si="154">(IF(D101="SELL",E101-F101,IF(D101="BUY",F101-E101)))*C101</f>
        <v>1875</v>
      </c>
      <c r="I101" s="56">
        <f t="shared" ref="I101" si="155">(IF(D101="SELL",IF(G101="",0,F101-G101),IF(D101="BUY",IF(G101="",0,G101-F101))))*C101</f>
        <v>2500</v>
      </c>
      <c r="J101" s="56">
        <f t="shared" ref="J101" si="156">SUM(H101,I101)</f>
        <v>4375</v>
      </c>
    </row>
    <row r="102" spans="1:10" s="102" customFormat="1" ht="15.75">
      <c r="A102" s="11">
        <v>43439</v>
      </c>
      <c r="B102" s="12" t="s">
        <v>17</v>
      </c>
      <c r="C102" s="15">
        <v>1250</v>
      </c>
      <c r="D102" s="12" t="s">
        <v>9</v>
      </c>
      <c r="E102" s="13">
        <v>323.5</v>
      </c>
      <c r="F102" s="13">
        <v>326</v>
      </c>
      <c r="G102" s="13">
        <v>328.3</v>
      </c>
      <c r="H102" s="56">
        <f t="shared" ref="H102" si="157">(IF(D102="SELL",E102-F102,IF(D102="BUY",F102-E102)))*C102</f>
        <v>3125</v>
      </c>
      <c r="I102" s="56">
        <v>0</v>
      </c>
      <c r="J102" s="56">
        <f t="shared" ref="J102" si="158">SUM(H102,I102)</f>
        <v>3125</v>
      </c>
    </row>
    <row r="103" spans="1:10" s="102" customFormat="1" ht="15.75">
      <c r="A103" s="11">
        <v>43438</v>
      </c>
      <c r="B103" s="12" t="s">
        <v>16</v>
      </c>
      <c r="C103" s="15">
        <v>100</v>
      </c>
      <c r="D103" s="12" t="s">
        <v>8</v>
      </c>
      <c r="E103" s="13">
        <v>3765</v>
      </c>
      <c r="F103" s="13">
        <v>3738</v>
      </c>
      <c r="G103" s="13">
        <v>3710</v>
      </c>
      <c r="H103" s="56">
        <f t="shared" ref="H103" si="159">(IF(D103="SELL",E103-F103,IF(D103="BUY",F103-E103)))*C103</f>
        <v>2700</v>
      </c>
      <c r="I103" s="56">
        <v>0</v>
      </c>
      <c r="J103" s="56">
        <f t="shared" ref="J103" si="160">SUM(H103,I103)</f>
        <v>2700</v>
      </c>
    </row>
    <row r="104" spans="1:10" s="102" customFormat="1" ht="15.75">
      <c r="A104" s="11">
        <v>43438</v>
      </c>
      <c r="B104" s="12" t="s">
        <v>12</v>
      </c>
      <c r="C104" s="15">
        <v>5000</v>
      </c>
      <c r="D104" s="12" t="s">
        <v>9</v>
      </c>
      <c r="E104" s="13">
        <v>185.3</v>
      </c>
      <c r="F104" s="13">
        <v>186.5</v>
      </c>
      <c r="G104" s="13">
        <v>188</v>
      </c>
      <c r="H104" s="56">
        <f t="shared" ref="H104" si="161">(IF(D104="SELL",E104-F104,IF(D104="BUY",F104-E104)))*C104</f>
        <v>5999.9999999999436</v>
      </c>
      <c r="I104" s="56">
        <f t="shared" ref="I104" si="162">(IF(D104="SELL",IF(G104="",0,F104-G104),IF(D104="BUY",IF(G104="",0,G104-F104))))*C104</f>
        <v>7500</v>
      </c>
      <c r="J104" s="56">
        <f t="shared" ref="J104" si="163">SUM(H104,I104)</f>
        <v>13499.999999999944</v>
      </c>
    </row>
    <row r="105" spans="1:10" s="102" customFormat="1" ht="15.75">
      <c r="A105" s="11">
        <v>43437</v>
      </c>
      <c r="B105" s="12" t="s">
        <v>12</v>
      </c>
      <c r="C105" s="15">
        <v>5000</v>
      </c>
      <c r="D105" s="12" t="s">
        <v>8</v>
      </c>
      <c r="E105" s="13">
        <v>185</v>
      </c>
      <c r="F105" s="13">
        <v>183.55</v>
      </c>
      <c r="G105" s="13">
        <v>182.6</v>
      </c>
      <c r="H105" s="56">
        <f t="shared" ref="H105" si="164">(IF(D105="SELL",E105-F105,IF(D105="BUY",F105-E105)))*C105</f>
        <v>7249.9999999999436</v>
      </c>
      <c r="I105" s="56">
        <v>0</v>
      </c>
      <c r="J105" s="56">
        <f t="shared" ref="J105" si="165">SUM(H105,I105)</f>
        <v>7249.9999999999436</v>
      </c>
    </row>
    <row r="106" spans="1:10" s="102" customFormat="1" ht="15.75">
      <c r="A106" s="11">
        <v>43432</v>
      </c>
      <c r="B106" s="12" t="s">
        <v>16</v>
      </c>
      <c r="C106" s="15">
        <v>100</v>
      </c>
      <c r="D106" s="12" t="s">
        <v>8</v>
      </c>
      <c r="E106" s="13">
        <v>3550</v>
      </c>
      <c r="F106" s="13">
        <v>3515</v>
      </c>
      <c r="G106" s="13">
        <v>3465.5</v>
      </c>
      <c r="H106" s="56">
        <f t="shared" ref="H106" si="166">(IF(D106="SELL",E106-F106,IF(D106="BUY",F106-E106)))*C106</f>
        <v>3500</v>
      </c>
      <c r="I106" s="56">
        <f t="shared" ref="I106" si="167">(IF(D106="SELL",IF(G106="",0,F106-G106),IF(D106="BUY",IF(G106="",0,G106-F106))))*C106</f>
        <v>4950</v>
      </c>
      <c r="J106" s="56">
        <f t="shared" ref="J106" si="168">SUM(H106,I106)</f>
        <v>8450</v>
      </c>
    </row>
    <row r="107" spans="1:10" s="102" customFormat="1" ht="15.75">
      <c r="A107" s="11">
        <v>43420</v>
      </c>
      <c r="B107" s="12" t="s">
        <v>12</v>
      </c>
      <c r="C107" s="15">
        <v>5000</v>
      </c>
      <c r="D107" s="12" t="s">
        <v>8</v>
      </c>
      <c r="E107" s="13">
        <v>188</v>
      </c>
      <c r="F107" s="13">
        <v>186.8</v>
      </c>
      <c r="G107" s="13">
        <v>185.65</v>
      </c>
      <c r="H107" s="56">
        <f t="shared" ref="H107" si="169">(IF(D107="SELL",E107-F107,IF(D107="BUY",F107-E107)))*C107</f>
        <v>5999.9999999999436</v>
      </c>
      <c r="I107" s="56">
        <v>0</v>
      </c>
      <c r="J107" s="56">
        <f t="shared" ref="J107" si="170">SUM(H107,I107)</f>
        <v>5999.9999999999436</v>
      </c>
    </row>
    <row r="108" spans="1:10" s="102" customFormat="1" ht="15.75">
      <c r="A108" s="11">
        <v>43419</v>
      </c>
      <c r="B108" s="12" t="s">
        <v>12</v>
      </c>
      <c r="C108" s="15">
        <v>5000</v>
      </c>
      <c r="D108" s="12" t="s">
        <v>9</v>
      </c>
      <c r="E108" s="13">
        <v>186</v>
      </c>
      <c r="F108" s="13">
        <v>186.8</v>
      </c>
      <c r="G108" s="13">
        <v>188.2</v>
      </c>
      <c r="H108" s="56">
        <f t="shared" ref="H108" si="171">(IF(D108="SELL",E108-F108,IF(D108="BUY",F108-E108)))*C108</f>
        <v>4000.0000000000568</v>
      </c>
      <c r="I108" s="56">
        <f t="shared" ref="I108" si="172">(IF(D108="SELL",IF(G108="",0,F108-G108),IF(D108="BUY",IF(G108="",0,G108-F108))))*C108</f>
        <v>6999.9999999998863</v>
      </c>
      <c r="J108" s="56">
        <f t="shared" ref="J108" si="173">SUM(H108,I108)</f>
        <v>10999.999999999944</v>
      </c>
    </row>
    <row r="109" spans="1:10" s="102" customFormat="1" ht="15.75">
      <c r="A109" s="11">
        <v>43418</v>
      </c>
      <c r="B109" s="12" t="s">
        <v>12</v>
      </c>
      <c r="C109" s="15">
        <v>5000</v>
      </c>
      <c r="D109" s="12" t="s">
        <v>9</v>
      </c>
      <c r="E109" s="13">
        <v>182.85</v>
      </c>
      <c r="F109" s="13">
        <v>183.5</v>
      </c>
      <c r="G109" s="13">
        <v>185.3</v>
      </c>
      <c r="H109" s="56">
        <f t="shared" ref="H109" si="174">(IF(D109="SELL",E109-F109,IF(D109="BUY",F109-E109)))*C109</f>
        <v>3250.0000000000282</v>
      </c>
      <c r="I109" s="56">
        <v>0</v>
      </c>
      <c r="J109" s="56">
        <f t="shared" ref="J109" si="175">SUM(H109,I109)</f>
        <v>3250.0000000000282</v>
      </c>
    </row>
    <row r="110" spans="1:10" s="102" customFormat="1" ht="15.75">
      <c r="A110" s="11">
        <v>43418</v>
      </c>
      <c r="B110" s="12" t="s">
        <v>16</v>
      </c>
      <c r="C110" s="15">
        <v>100</v>
      </c>
      <c r="D110" s="12" t="s">
        <v>9</v>
      </c>
      <c r="E110" s="13">
        <v>4020</v>
      </c>
      <c r="F110" s="13">
        <v>4065</v>
      </c>
      <c r="G110" s="13">
        <v>4100</v>
      </c>
      <c r="H110" s="56">
        <f t="shared" ref="H110" si="176">(IF(D110="SELL",E110-F110,IF(D110="BUY",F110-E110)))*C110</f>
        <v>4500</v>
      </c>
      <c r="I110" s="56">
        <v>0</v>
      </c>
      <c r="J110" s="56">
        <f t="shared" ref="J110" si="177">SUM(H110,I110)</f>
        <v>4500</v>
      </c>
    </row>
    <row r="111" spans="1:10" s="102" customFormat="1" ht="15.75">
      <c r="A111" s="11">
        <v>43417</v>
      </c>
      <c r="B111" s="12" t="s">
        <v>13</v>
      </c>
      <c r="C111" s="15">
        <v>1000</v>
      </c>
      <c r="D111" s="12" t="s">
        <v>9</v>
      </c>
      <c r="E111" s="13">
        <v>432</v>
      </c>
      <c r="F111" s="13">
        <v>435</v>
      </c>
      <c r="G111" s="13">
        <v>442.3</v>
      </c>
      <c r="H111" s="56">
        <f t="shared" ref="H111" si="178">(IF(D111="SELL",E111-F111,IF(D111="BUY",F111-E111)))*C111</f>
        <v>3000</v>
      </c>
      <c r="I111" s="56">
        <v>0</v>
      </c>
      <c r="J111" s="56">
        <f t="shared" ref="J111" si="179">SUM(H111,I111)</f>
        <v>3000</v>
      </c>
    </row>
    <row r="112" spans="1:10" s="102" customFormat="1" ht="15.75">
      <c r="A112" s="11">
        <v>43402</v>
      </c>
      <c r="B112" s="12" t="s">
        <v>12</v>
      </c>
      <c r="C112" s="15">
        <v>5000</v>
      </c>
      <c r="D112" s="12" t="s">
        <v>8</v>
      </c>
      <c r="E112" s="13">
        <v>196.9</v>
      </c>
      <c r="F112" s="13">
        <v>196</v>
      </c>
      <c r="G112" s="13">
        <v>193.8</v>
      </c>
      <c r="H112" s="56">
        <f t="shared" ref="H112" si="180">(IF(D112="SELL",E112-F112,IF(D112="BUY",F112-E112)))*C112</f>
        <v>4500.0000000000282</v>
      </c>
      <c r="I112" s="56">
        <f t="shared" ref="I112" si="181">(IF(D112="SELL",IF(G112="",0,F112-G112),IF(D112="BUY",IF(G112="",0,G112-F112))))*C112</f>
        <v>10999.999999999944</v>
      </c>
      <c r="J112" s="56">
        <f t="shared" ref="J112" si="182">SUM(H112,I112)</f>
        <v>15499.999999999971</v>
      </c>
    </row>
    <row r="113" spans="1:11" s="102" customFormat="1" ht="15.75">
      <c r="A113" s="11">
        <v>43401</v>
      </c>
      <c r="B113" s="12" t="s">
        <v>12</v>
      </c>
      <c r="C113" s="15">
        <v>5000</v>
      </c>
      <c r="D113" s="12" t="s">
        <v>8</v>
      </c>
      <c r="E113" s="13">
        <v>196.15</v>
      </c>
      <c r="F113" s="13">
        <v>195.3</v>
      </c>
      <c r="G113" s="13">
        <v>193.8</v>
      </c>
      <c r="H113" s="56">
        <f t="shared" ref="H113" si="183">(IF(D113="SELL",E113-F113,IF(D113="BUY",F113-E113)))*C113</f>
        <v>4249.9999999999718</v>
      </c>
      <c r="I113" s="56">
        <v>0</v>
      </c>
      <c r="J113" s="56">
        <f t="shared" ref="J113" si="184">SUM(H113,I113)</f>
        <v>4249.9999999999718</v>
      </c>
    </row>
    <row r="114" spans="1:11" s="102" customFormat="1" ht="15.75">
      <c r="A114" s="11">
        <v>43396</v>
      </c>
      <c r="B114" s="12" t="s">
        <v>12</v>
      </c>
      <c r="C114" s="15">
        <v>5000</v>
      </c>
      <c r="D114" s="12" t="s">
        <v>8</v>
      </c>
      <c r="E114" s="13">
        <v>198.5</v>
      </c>
      <c r="F114" s="13">
        <v>199.3</v>
      </c>
      <c r="G114" s="13">
        <v>0</v>
      </c>
      <c r="H114" s="56">
        <f t="shared" ref="H114" si="185">(IF(D114="SELL",E114-F114,IF(D114="BUY",F114-E114)))*C114</f>
        <v>-4000.0000000000568</v>
      </c>
      <c r="I114" s="56">
        <v>0</v>
      </c>
      <c r="J114" s="56">
        <f t="shared" ref="J114" si="186">SUM(H114,I114)</f>
        <v>-4000.0000000000568</v>
      </c>
    </row>
    <row r="115" spans="1:11" s="102" customFormat="1" ht="15.75">
      <c r="A115" s="11">
        <v>43384</v>
      </c>
      <c r="B115" s="12" t="s">
        <v>12</v>
      </c>
      <c r="C115" s="15">
        <v>5000</v>
      </c>
      <c r="D115" s="12" t="s">
        <v>8</v>
      </c>
      <c r="E115" s="13">
        <v>194.35</v>
      </c>
      <c r="F115" s="13">
        <v>196</v>
      </c>
      <c r="G115" s="13">
        <v>0</v>
      </c>
      <c r="H115" s="56">
        <f t="shared" ref="H115" si="187">(IF(D115="SELL",E115-F115,IF(D115="BUY",F115-E115)))*C115</f>
        <v>-8250.0000000000291</v>
      </c>
      <c r="I115" s="56">
        <v>0</v>
      </c>
      <c r="J115" s="56">
        <f t="shared" ref="J115" si="188">SUM(H115,I115)</f>
        <v>-8250.0000000000291</v>
      </c>
    </row>
    <row r="116" spans="1:11" s="102" customFormat="1" ht="15.75">
      <c r="A116" s="11">
        <v>43377</v>
      </c>
      <c r="B116" s="12" t="s">
        <v>12</v>
      </c>
      <c r="C116" s="15">
        <v>5000</v>
      </c>
      <c r="D116" s="12" t="s">
        <v>8</v>
      </c>
      <c r="E116" s="13">
        <v>198.6</v>
      </c>
      <c r="F116" s="13">
        <v>197.6</v>
      </c>
      <c r="G116" s="13">
        <v>196.5</v>
      </c>
      <c r="H116" s="56">
        <f t="shared" ref="H116" si="189">(IF(D116="SELL",E116-F116,IF(D116="BUY",F116-E116)))*C116</f>
        <v>5000</v>
      </c>
      <c r="I116" s="56">
        <f t="shared" ref="I116" si="190">(IF(D116="SELL",IF(G116="",0,F116-G116),IF(D116="BUY",IF(G116="",0,G116-F116))))*C116</f>
        <v>5499.9999999999718</v>
      </c>
      <c r="J116" s="56">
        <f t="shared" ref="J116" si="191">SUM(H116,I116)</f>
        <v>10499.999999999971</v>
      </c>
    </row>
    <row r="117" spans="1:11" s="102" customFormat="1" ht="15.75">
      <c r="A117" s="11">
        <v>43370</v>
      </c>
      <c r="B117" s="12" t="s">
        <v>13</v>
      </c>
      <c r="C117" s="15">
        <v>1000</v>
      </c>
      <c r="D117" s="12" t="s">
        <v>8</v>
      </c>
      <c r="E117" s="13">
        <v>450</v>
      </c>
      <c r="F117" s="13">
        <v>448</v>
      </c>
      <c r="G117" s="13">
        <v>446</v>
      </c>
      <c r="H117" s="56">
        <f t="shared" ref="H117" si="192">(IF(D117="SELL",E117-F117,IF(D117="BUY",F117-E117)))*C117</f>
        <v>2000</v>
      </c>
      <c r="I117" s="56">
        <f t="shared" ref="I117" si="193">(IF(D117="SELL",IF(G117="",0,F117-G117),IF(D117="BUY",IF(G117="",0,G117-F117))))*C117</f>
        <v>2000</v>
      </c>
      <c r="J117" s="56">
        <f t="shared" ref="J117" si="194">SUM(H117,I117)</f>
        <v>4000</v>
      </c>
    </row>
    <row r="118" spans="1:11" s="102" customFormat="1" ht="15.75">
      <c r="A118" s="11">
        <v>43368</v>
      </c>
      <c r="B118" s="12" t="s">
        <v>12</v>
      </c>
      <c r="C118" s="15">
        <v>5000</v>
      </c>
      <c r="D118" s="12" t="s">
        <v>9</v>
      </c>
      <c r="E118" s="13">
        <v>183</v>
      </c>
      <c r="F118" s="13">
        <v>183.8</v>
      </c>
      <c r="G118" s="13">
        <v>185.3</v>
      </c>
      <c r="H118" s="56">
        <f t="shared" ref="H118" si="195">(IF(D118="SELL",E118-F118,IF(D118="BUY",F118-E118)))*C118</f>
        <v>4000.0000000000568</v>
      </c>
      <c r="I118" s="56">
        <f t="shared" ref="I118" si="196">(IF(D118="SELL",IF(G118="",0,F118-G118),IF(D118="BUY",IF(G118="",0,G118-F118))))*C118</f>
        <v>7500</v>
      </c>
      <c r="J118" s="56">
        <f t="shared" ref="J118" si="197">SUM(H118,I118)</f>
        <v>11500.000000000056</v>
      </c>
    </row>
    <row r="119" spans="1:11" s="102" customFormat="1" ht="15.75">
      <c r="A119" s="11">
        <v>43367</v>
      </c>
      <c r="B119" s="12" t="s">
        <v>12</v>
      </c>
      <c r="C119" s="15">
        <v>5000</v>
      </c>
      <c r="D119" s="12" t="s">
        <v>9</v>
      </c>
      <c r="E119" s="13">
        <v>183.8</v>
      </c>
      <c r="F119" s="13">
        <v>184.55</v>
      </c>
      <c r="G119" s="13">
        <v>185.65</v>
      </c>
      <c r="H119" s="56">
        <f t="shared" ref="H119" si="198">(IF(D119="SELL",E119-F119,IF(D119="BUY",F119-E119)))*C119</f>
        <v>3750</v>
      </c>
      <c r="I119" s="56">
        <v>0</v>
      </c>
      <c r="J119" s="56">
        <f t="shared" ref="J119" si="199">SUM(H119,I119)</f>
        <v>3750</v>
      </c>
    </row>
    <row r="120" spans="1:11" s="102" customFormat="1" ht="15.75">
      <c r="A120" s="11">
        <v>43364</v>
      </c>
      <c r="B120" s="12" t="s">
        <v>15</v>
      </c>
      <c r="C120" s="15">
        <v>5000</v>
      </c>
      <c r="D120" s="12" t="s">
        <v>9</v>
      </c>
      <c r="E120" s="13">
        <v>146.5</v>
      </c>
      <c r="F120" s="13">
        <v>147.30000000000001</v>
      </c>
      <c r="G120" s="13">
        <v>148.19999999999999</v>
      </c>
      <c r="H120" s="56">
        <f t="shared" ref="H120" si="200">(IF(D120="SELL",E120-F120,IF(D120="BUY",F120-E120)))*C120</f>
        <v>4000.0000000000568</v>
      </c>
      <c r="I120" s="56">
        <f t="shared" ref="I120" si="201">(IF(D120="SELL",IF(G120="",0,F120-G120),IF(D120="BUY",IF(G120="",0,G120-F120))))*C120</f>
        <v>4499.9999999998863</v>
      </c>
      <c r="J120" s="56">
        <f t="shared" ref="J120" si="202">SUM(H120,I120)</f>
        <v>8499.9999999999436</v>
      </c>
    </row>
    <row r="121" spans="1:11" s="102" customFormat="1" ht="15.75">
      <c r="A121" s="11">
        <v>43362</v>
      </c>
      <c r="B121" s="12" t="s">
        <v>14</v>
      </c>
      <c r="C121" s="15">
        <v>5000</v>
      </c>
      <c r="D121" s="12" t="s">
        <v>8</v>
      </c>
      <c r="E121" s="13">
        <v>149.19999999999999</v>
      </c>
      <c r="F121" s="13">
        <v>148.5</v>
      </c>
      <c r="G121" s="13">
        <v>148</v>
      </c>
      <c r="H121" s="56">
        <f t="shared" ref="H121" si="203">(IF(D121="SELL",E121-F121,IF(D121="BUY",F121-E121)))*C121</f>
        <v>3499.9999999999432</v>
      </c>
      <c r="I121" s="56">
        <v>0</v>
      </c>
      <c r="J121" s="56">
        <f t="shared" ref="J121" si="204">SUM(H121,I121)</f>
        <v>3499.9999999999432</v>
      </c>
    </row>
    <row r="122" spans="1:11" s="102" customFormat="1" ht="15.75">
      <c r="A122" s="11">
        <v>43357</v>
      </c>
      <c r="B122" s="12" t="s">
        <v>13</v>
      </c>
      <c r="C122" s="15">
        <v>1000</v>
      </c>
      <c r="D122" s="12" t="s">
        <v>8</v>
      </c>
      <c r="E122" s="13">
        <v>427</v>
      </c>
      <c r="F122" s="13">
        <v>425.2</v>
      </c>
      <c r="G122" s="13">
        <v>423</v>
      </c>
      <c r="H122" s="56">
        <f t="shared" ref="H122" si="205">(IF(D122="SELL",E122-F122,IF(D122="BUY",F122-E122)))*C122</f>
        <v>1800.0000000000114</v>
      </c>
      <c r="I122" s="56">
        <f t="shared" ref="I122" si="206">(IF(D122="SELL",IF(G122="",0,F122-G122),IF(D122="BUY",IF(G122="",0,G122-F122))))*C122</f>
        <v>2199.9999999999886</v>
      </c>
      <c r="J122" s="56">
        <f t="shared" ref="J122" si="207">SUM(H122,I122)</f>
        <v>4000</v>
      </c>
    </row>
    <row r="123" spans="1:11" s="102" customFormat="1" ht="15.75">
      <c r="A123" s="11">
        <v>43305</v>
      </c>
      <c r="B123" s="12" t="s">
        <v>12</v>
      </c>
      <c r="C123" s="15">
        <v>5000</v>
      </c>
      <c r="D123" s="12" t="s">
        <v>9</v>
      </c>
      <c r="E123" s="13">
        <v>182.5</v>
      </c>
      <c r="F123" s="13">
        <v>183.2</v>
      </c>
      <c r="G123" s="13">
        <v>184</v>
      </c>
      <c r="H123" s="56">
        <f t="shared" ref="H123" si="208">(IF(D123="SELL",E123-F123,IF(D123="BUY",F123-E123)))*C123</f>
        <v>3499.9999999999432</v>
      </c>
      <c r="I123" s="56">
        <v>0</v>
      </c>
      <c r="J123" s="56">
        <f t="shared" ref="J123" si="209">SUM(H123,I123)</f>
        <v>3499.9999999999432</v>
      </c>
    </row>
    <row r="124" spans="1:11" s="102" customFormat="1" ht="15.75">
      <c r="A124" s="11">
        <v>43301</v>
      </c>
      <c r="B124" s="12" t="s">
        <v>12</v>
      </c>
      <c r="C124" s="15">
        <v>5000</v>
      </c>
      <c r="D124" s="12" t="s">
        <v>9</v>
      </c>
      <c r="E124" s="13">
        <v>182.3</v>
      </c>
      <c r="F124" s="13">
        <v>181.55</v>
      </c>
      <c r="G124" s="13">
        <v>0</v>
      </c>
      <c r="H124" s="56">
        <f t="shared" ref="H124" si="210">(IF(D124="SELL",E124-F124,IF(D124="BUY",F124-E124)))*C124</f>
        <v>-3750</v>
      </c>
      <c r="I124" s="56">
        <v>0</v>
      </c>
      <c r="J124" s="56">
        <f t="shared" ref="J124" si="211">SUM(H124,I124)</f>
        <v>-3750</v>
      </c>
    </row>
    <row r="125" spans="1:11" s="101" customFormat="1" ht="15.75">
      <c r="A125" s="11">
        <v>43301</v>
      </c>
      <c r="B125" s="12" t="s">
        <v>12</v>
      </c>
      <c r="C125" s="15">
        <v>5000</v>
      </c>
      <c r="D125" s="12" t="s">
        <v>9</v>
      </c>
      <c r="E125" s="13">
        <v>181.15</v>
      </c>
      <c r="F125" s="13">
        <v>181.5</v>
      </c>
      <c r="G125" s="13">
        <v>182.15</v>
      </c>
      <c r="H125" s="56">
        <f t="shared" ref="H125" si="212">(IF(D125="SELL",E125-F125,IF(D125="BUY",F125-E125)))*C125</f>
        <v>1749.9999999999716</v>
      </c>
      <c r="I125" s="56">
        <f t="shared" ref="I125" si="213">(IF(D125="SELL",IF(G125="",0,F125-G125),IF(D125="BUY",IF(G125="",0,G125-F125))))*C125</f>
        <v>3250.0000000000282</v>
      </c>
      <c r="J125" s="56">
        <f t="shared" ref="J125" si="214">SUM(H125,I125)</f>
        <v>5000</v>
      </c>
    </row>
    <row r="126" spans="1:11" s="100" customFormat="1">
      <c r="A126"/>
      <c r="B126"/>
      <c r="C126"/>
      <c r="D126"/>
      <c r="E126"/>
      <c r="F126"/>
      <c r="G126"/>
      <c r="H126" s="57"/>
      <c r="I126" s="158" t="s">
        <v>10</v>
      </c>
      <c r="J126" s="158">
        <f>SUM(J8:J125)</f>
        <v>564227.49999999895</v>
      </c>
      <c r="K126"/>
    </row>
    <row r="127" spans="1:11" s="100" customFormat="1">
      <c r="A127"/>
      <c r="B127"/>
      <c r="C127"/>
      <c r="D127"/>
      <c r="E127"/>
      <c r="F127"/>
      <c r="G127"/>
      <c r="H127" s="57"/>
      <c r="I127" s="158"/>
      <c r="J127" s="158"/>
      <c r="K127"/>
    </row>
    <row r="128" spans="1:11" s="100" customFormat="1">
      <c r="A128"/>
      <c r="B128"/>
      <c r="C128"/>
      <c r="D128"/>
      <c r="E128"/>
      <c r="F128"/>
      <c r="G128"/>
      <c r="H128" s="57"/>
      <c r="I128" s="57"/>
      <c r="J128" s="57"/>
      <c r="K128"/>
    </row>
    <row r="129" spans="1:11" s="100" customFormat="1">
      <c r="A129"/>
      <c r="B129"/>
      <c r="C129"/>
      <c r="D129"/>
      <c r="E129"/>
      <c r="F129"/>
      <c r="G129"/>
      <c r="H129"/>
      <c r="I129"/>
      <c r="J129"/>
      <c r="K129"/>
    </row>
    <row r="130" spans="1:11" s="99" customFormat="1">
      <c r="A130"/>
      <c r="B130"/>
      <c r="C130"/>
      <c r="D130"/>
      <c r="E130"/>
      <c r="F130"/>
      <c r="G130"/>
      <c r="H130"/>
      <c r="I130"/>
      <c r="J130"/>
      <c r="K130"/>
    </row>
    <row r="131" spans="1:11" s="99" customFormat="1">
      <c r="A131"/>
      <c r="B131"/>
      <c r="C131"/>
      <c r="D131"/>
      <c r="E131"/>
      <c r="F131"/>
      <c r="G131"/>
      <c r="H131"/>
      <c r="I131"/>
      <c r="J131"/>
      <c r="K131"/>
    </row>
    <row r="132" spans="1:11" s="98" customFormat="1">
      <c r="A132"/>
      <c r="B132"/>
      <c r="C132"/>
      <c r="D132"/>
      <c r="E132"/>
      <c r="F132"/>
      <c r="G132"/>
      <c r="H132"/>
      <c r="I132"/>
      <c r="J132"/>
      <c r="K132"/>
    </row>
    <row r="133" spans="1:11" s="98" customFormat="1">
      <c r="A133"/>
      <c r="B133"/>
      <c r="C133"/>
      <c r="D133"/>
      <c r="E133"/>
      <c r="F133"/>
      <c r="G133"/>
      <c r="H133"/>
      <c r="I133"/>
      <c r="J133"/>
      <c r="K133"/>
    </row>
    <row r="134" spans="1:11" s="97" customFormat="1">
      <c r="A134"/>
      <c r="B134"/>
      <c r="C134"/>
      <c r="D134"/>
      <c r="E134"/>
      <c r="F134"/>
      <c r="G134"/>
      <c r="H134"/>
      <c r="I134"/>
      <c r="J134"/>
      <c r="K134"/>
    </row>
    <row r="135" spans="1:11" s="97" customFormat="1">
      <c r="A135"/>
      <c r="B135"/>
      <c r="C135"/>
      <c r="D135"/>
      <c r="E135"/>
      <c r="F135"/>
      <c r="G135"/>
      <c r="H135"/>
      <c r="I135"/>
      <c r="J135"/>
      <c r="K135"/>
    </row>
    <row r="136" spans="1:11" s="97" customFormat="1">
      <c r="A136"/>
      <c r="B136"/>
      <c r="C136"/>
      <c r="D136"/>
      <c r="E136"/>
      <c r="F136"/>
      <c r="G136"/>
      <c r="H136"/>
      <c r="I136"/>
      <c r="J136"/>
      <c r="K136"/>
    </row>
    <row r="137" spans="1:11" s="96" customFormat="1">
      <c r="A137"/>
      <c r="B137"/>
      <c r="C137"/>
      <c r="D137"/>
      <c r="E137"/>
      <c r="F137"/>
      <c r="G137"/>
      <c r="H137"/>
      <c r="I137"/>
      <c r="J137"/>
      <c r="K137"/>
    </row>
    <row r="138" spans="1:11" s="96" customFormat="1">
      <c r="A138"/>
      <c r="B138"/>
      <c r="C138"/>
      <c r="D138"/>
      <c r="E138"/>
      <c r="F138"/>
      <c r="G138"/>
      <c r="H138"/>
      <c r="I138"/>
      <c r="J138"/>
      <c r="K138"/>
    </row>
    <row r="139" spans="1:11" s="96" customFormat="1">
      <c r="A139"/>
      <c r="B139"/>
      <c r="C139"/>
      <c r="D139"/>
      <c r="E139"/>
      <c r="F139"/>
      <c r="G139"/>
      <c r="H139"/>
      <c r="I139"/>
      <c r="J139"/>
      <c r="K139"/>
    </row>
    <row r="140" spans="1:11" s="96" customFormat="1">
      <c r="A140"/>
      <c r="B140"/>
      <c r="C140"/>
      <c r="D140"/>
      <c r="E140"/>
      <c r="F140"/>
      <c r="G140"/>
      <c r="H140"/>
      <c r="I140"/>
      <c r="J140"/>
      <c r="K140"/>
    </row>
    <row r="141" spans="1:11" s="95" customFormat="1">
      <c r="A141"/>
      <c r="B141"/>
      <c r="C141"/>
      <c r="D141"/>
      <c r="E141"/>
      <c r="F141"/>
      <c r="G141"/>
      <c r="H141"/>
      <c r="I141"/>
      <c r="J141"/>
      <c r="K141"/>
    </row>
    <row r="142" spans="1:11" s="95" customFormat="1">
      <c r="A142"/>
      <c r="B142"/>
      <c r="C142"/>
      <c r="D142"/>
      <c r="E142"/>
      <c r="F142"/>
      <c r="G142"/>
      <c r="H142"/>
      <c r="I142"/>
      <c r="J142"/>
      <c r="K142"/>
    </row>
    <row r="143" spans="1:11" s="95" customFormat="1">
      <c r="A143"/>
      <c r="B143"/>
      <c r="C143"/>
      <c r="D143"/>
      <c r="E143"/>
      <c r="F143"/>
      <c r="G143"/>
      <c r="H143"/>
      <c r="I143"/>
      <c r="J143"/>
      <c r="K143"/>
    </row>
    <row r="144" spans="1:11" s="95" customFormat="1">
      <c r="A144"/>
      <c r="B144"/>
      <c r="C144"/>
      <c r="D144"/>
      <c r="E144"/>
      <c r="F144"/>
      <c r="G144"/>
      <c r="H144"/>
      <c r="I144"/>
      <c r="J144"/>
      <c r="K144"/>
    </row>
    <row r="145" spans="1:11" s="94" customFormat="1">
      <c r="A145"/>
      <c r="B145"/>
      <c r="C145"/>
      <c r="D145"/>
      <c r="E145"/>
      <c r="F145"/>
      <c r="G145"/>
      <c r="H145"/>
      <c r="I145"/>
      <c r="J145"/>
      <c r="K145"/>
    </row>
    <row r="146" spans="1:11" s="93" customFormat="1">
      <c r="A146"/>
      <c r="B146"/>
      <c r="C146"/>
      <c r="D146"/>
      <c r="E146"/>
      <c r="F146"/>
      <c r="G146"/>
      <c r="H146"/>
      <c r="I146"/>
      <c r="J146"/>
      <c r="K146"/>
    </row>
    <row r="147" spans="1:11" s="93" customFormat="1">
      <c r="A147"/>
      <c r="B147"/>
      <c r="C147"/>
      <c r="D147"/>
      <c r="E147"/>
      <c r="F147"/>
      <c r="G147"/>
      <c r="H147"/>
      <c r="I147"/>
      <c r="J147"/>
      <c r="K147"/>
    </row>
    <row r="148" spans="1:11" s="92" customFormat="1">
      <c r="A148"/>
      <c r="B148"/>
      <c r="C148"/>
      <c r="D148"/>
      <c r="E148"/>
      <c r="F148"/>
      <c r="G148"/>
      <c r="H148"/>
      <c r="I148"/>
      <c r="J148"/>
      <c r="K148"/>
    </row>
    <row r="149" spans="1:11" s="92" customFormat="1">
      <c r="A149"/>
      <c r="B149"/>
      <c r="C149"/>
      <c r="D149"/>
      <c r="E149"/>
      <c r="F149"/>
      <c r="G149"/>
      <c r="H149"/>
      <c r="I149"/>
      <c r="J149"/>
      <c r="K149"/>
    </row>
    <row r="150" spans="1:11" s="92" customFormat="1">
      <c r="A150"/>
      <c r="B150"/>
      <c r="C150"/>
      <c r="D150"/>
      <c r="E150"/>
      <c r="F150"/>
      <c r="G150"/>
      <c r="H150"/>
      <c r="I150"/>
      <c r="J150"/>
      <c r="K150"/>
    </row>
    <row r="151" spans="1:11" s="91" customFormat="1">
      <c r="A151"/>
      <c r="B151"/>
      <c r="C151"/>
      <c r="D151"/>
      <c r="E151"/>
      <c r="F151"/>
      <c r="G151"/>
      <c r="H151"/>
      <c r="I151"/>
      <c r="J151"/>
      <c r="K151"/>
    </row>
    <row r="152" spans="1:11" s="90" customFormat="1">
      <c r="A152"/>
      <c r="B152"/>
      <c r="C152"/>
      <c r="D152"/>
      <c r="E152"/>
      <c r="F152"/>
      <c r="G152"/>
      <c r="H152"/>
      <c r="I152"/>
      <c r="J152"/>
      <c r="K152"/>
    </row>
    <row r="153" spans="1:11" s="89" customFormat="1">
      <c r="A153"/>
      <c r="B153"/>
      <c r="C153"/>
      <c r="D153"/>
      <c r="E153"/>
      <c r="F153"/>
      <c r="G153"/>
      <c r="H153"/>
      <c r="I153"/>
      <c r="J153"/>
      <c r="K153"/>
    </row>
    <row r="154" spans="1:11" s="89" customFormat="1">
      <c r="A154"/>
      <c r="B154"/>
      <c r="C154"/>
      <c r="D154"/>
      <c r="E154"/>
      <c r="F154"/>
      <c r="G154"/>
      <c r="H154"/>
      <c r="I154"/>
      <c r="J154"/>
      <c r="K154"/>
    </row>
    <row r="155" spans="1:11" s="89" customFormat="1">
      <c r="A155"/>
      <c r="B155"/>
      <c r="C155"/>
      <c r="D155"/>
      <c r="E155"/>
      <c r="F155"/>
      <c r="G155"/>
      <c r="H155"/>
      <c r="I155"/>
      <c r="J155"/>
      <c r="K155"/>
    </row>
    <row r="156" spans="1:11" s="88" customFormat="1">
      <c r="A156"/>
      <c r="B156"/>
      <c r="C156"/>
      <c r="D156"/>
      <c r="E156"/>
      <c r="F156"/>
      <c r="G156"/>
      <c r="H156"/>
      <c r="I156"/>
      <c r="J156"/>
      <c r="K156"/>
    </row>
    <row r="157" spans="1:11" s="88" customFormat="1">
      <c r="A157"/>
      <c r="B157"/>
      <c r="C157"/>
      <c r="D157"/>
      <c r="E157"/>
      <c r="F157"/>
      <c r="G157"/>
      <c r="H157"/>
      <c r="I157"/>
      <c r="J157"/>
      <c r="K157"/>
    </row>
    <row r="158" spans="1:11" s="87" customFormat="1">
      <c r="A158"/>
      <c r="B158"/>
      <c r="C158"/>
      <c r="D158"/>
      <c r="E158"/>
      <c r="F158"/>
      <c r="G158"/>
      <c r="H158"/>
      <c r="I158"/>
      <c r="J158"/>
      <c r="K158"/>
    </row>
    <row r="159" spans="1:11" s="87" customFormat="1">
      <c r="A159"/>
      <c r="B159"/>
      <c r="C159"/>
      <c r="D159"/>
      <c r="E159"/>
      <c r="F159"/>
      <c r="G159"/>
      <c r="H159"/>
      <c r="I159"/>
      <c r="J159"/>
      <c r="K159"/>
    </row>
    <row r="160" spans="1:11" s="86" customFormat="1">
      <c r="A160"/>
      <c r="B160"/>
      <c r="C160"/>
      <c r="D160"/>
      <c r="E160"/>
      <c r="F160"/>
      <c r="G160"/>
      <c r="H160"/>
      <c r="I160"/>
      <c r="J160"/>
      <c r="K160"/>
    </row>
    <row r="161" spans="1:11" s="86" customFormat="1">
      <c r="A161"/>
      <c r="B161"/>
      <c r="C161"/>
      <c r="D161"/>
      <c r="E161"/>
      <c r="F161"/>
      <c r="G161"/>
      <c r="H161"/>
      <c r="I161"/>
      <c r="J161"/>
      <c r="K161"/>
    </row>
    <row r="162" spans="1:11" s="86" customFormat="1">
      <c r="A162"/>
      <c r="B162"/>
      <c r="C162"/>
      <c r="D162"/>
      <c r="E162"/>
      <c r="F162"/>
      <c r="G162"/>
      <c r="H162"/>
      <c r="I162"/>
      <c r="J162"/>
      <c r="K162"/>
    </row>
    <row r="163" spans="1:11" s="85" customFormat="1">
      <c r="A163"/>
      <c r="B163"/>
      <c r="C163"/>
      <c r="D163"/>
      <c r="E163"/>
      <c r="F163"/>
      <c r="G163"/>
      <c r="H163"/>
      <c r="I163"/>
      <c r="J163"/>
      <c r="K163"/>
    </row>
    <row r="164" spans="1:11" s="85" customFormat="1">
      <c r="A164"/>
      <c r="B164"/>
      <c r="C164"/>
      <c r="D164"/>
      <c r="E164"/>
      <c r="F164"/>
      <c r="G164"/>
      <c r="H164"/>
      <c r="I164"/>
      <c r="J164"/>
      <c r="K164"/>
    </row>
    <row r="165" spans="1:11" s="85" customFormat="1">
      <c r="A165"/>
      <c r="B165"/>
      <c r="C165"/>
      <c r="D165"/>
      <c r="E165"/>
      <c r="F165"/>
      <c r="G165"/>
      <c r="H165"/>
      <c r="I165"/>
      <c r="J165"/>
      <c r="K165"/>
    </row>
    <row r="166" spans="1:11" s="84" customFormat="1">
      <c r="A166"/>
      <c r="B166"/>
      <c r="C166"/>
      <c r="D166"/>
      <c r="E166"/>
      <c r="F166"/>
      <c r="G166"/>
      <c r="H166"/>
      <c r="I166"/>
      <c r="J166"/>
      <c r="K166"/>
    </row>
    <row r="167" spans="1:11" s="83" customFormat="1">
      <c r="A167"/>
      <c r="B167"/>
      <c r="C167"/>
      <c r="D167"/>
      <c r="E167"/>
      <c r="F167"/>
      <c r="G167"/>
      <c r="H167"/>
      <c r="I167"/>
      <c r="J167"/>
      <c r="K167"/>
    </row>
    <row r="168" spans="1:11" s="83" customFormat="1">
      <c r="A168"/>
      <c r="B168"/>
      <c r="C168"/>
      <c r="D168"/>
      <c r="E168"/>
      <c r="F168"/>
      <c r="G168"/>
      <c r="H168"/>
      <c r="I168"/>
      <c r="J168"/>
      <c r="K168"/>
    </row>
    <row r="169" spans="1:11" s="82" customFormat="1">
      <c r="A169"/>
      <c r="B169"/>
      <c r="C169"/>
      <c r="D169"/>
      <c r="E169"/>
      <c r="F169"/>
      <c r="G169"/>
      <c r="H169"/>
      <c r="I169"/>
      <c r="J169"/>
      <c r="K169"/>
    </row>
    <row r="170" spans="1:11" s="82" customFormat="1">
      <c r="A170"/>
      <c r="B170"/>
      <c r="C170"/>
      <c r="D170"/>
      <c r="E170"/>
      <c r="F170"/>
      <c r="G170"/>
      <c r="H170"/>
      <c r="I170"/>
      <c r="J170"/>
      <c r="K170"/>
    </row>
    <row r="171" spans="1:11" s="82" customFormat="1">
      <c r="A171"/>
      <c r="B171"/>
      <c r="C171"/>
      <c r="D171"/>
      <c r="E171"/>
      <c r="F171"/>
      <c r="G171"/>
      <c r="H171"/>
      <c r="I171"/>
      <c r="J171"/>
      <c r="K171"/>
    </row>
    <row r="172" spans="1:11" s="81" customFormat="1">
      <c r="A172"/>
      <c r="B172"/>
      <c r="C172"/>
      <c r="D172"/>
      <c r="E172"/>
      <c r="F172"/>
      <c r="G172"/>
      <c r="H172"/>
      <c r="I172"/>
      <c r="J172"/>
      <c r="K172"/>
    </row>
    <row r="173" spans="1:11" s="80" customFormat="1">
      <c r="A173"/>
      <c r="B173"/>
      <c r="C173"/>
      <c r="D173"/>
      <c r="E173"/>
      <c r="F173"/>
      <c r="G173"/>
      <c r="H173"/>
      <c r="I173"/>
      <c r="J173"/>
      <c r="K173"/>
    </row>
    <row r="174" spans="1:11" s="80" customFormat="1">
      <c r="A174"/>
      <c r="B174"/>
      <c r="C174"/>
      <c r="D174"/>
      <c r="E174"/>
      <c r="F174"/>
      <c r="G174"/>
      <c r="H174"/>
      <c r="I174"/>
      <c r="J174"/>
      <c r="K174"/>
    </row>
    <row r="175" spans="1:11" s="79" customFormat="1">
      <c r="A175"/>
      <c r="B175"/>
      <c r="C175"/>
      <c r="D175"/>
      <c r="E175"/>
      <c r="F175"/>
      <c r="G175"/>
      <c r="H175"/>
      <c r="I175"/>
      <c r="J175"/>
      <c r="K175"/>
    </row>
    <row r="176" spans="1:11" s="79" customFormat="1">
      <c r="A176"/>
      <c r="B176"/>
      <c r="C176"/>
      <c r="D176"/>
      <c r="E176"/>
      <c r="F176"/>
      <c r="G176"/>
      <c r="H176"/>
      <c r="I176"/>
      <c r="J176"/>
      <c r="K176"/>
    </row>
    <row r="177" spans="1:11" s="79" customFormat="1">
      <c r="A177"/>
      <c r="B177"/>
      <c r="C177"/>
      <c r="D177"/>
      <c r="E177"/>
      <c r="F177"/>
      <c r="G177"/>
      <c r="H177"/>
      <c r="I177"/>
      <c r="J177"/>
      <c r="K177"/>
    </row>
    <row r="178" spans="1:11" s="78" customFormat="1">
      <c r="A178"/>
      <c r="B178"/>
      <c r="C178"/>
      <c r="D178"/>
      <c r="E178"/>
      <c r="F178"/>
      <c r="G178"/>
      <c r="H178"/>
      <c r="I178"/>
      <c r="J178"/>
      <c r="K178"/>
    </row>
    <row r="179" spans="1:11" s="78" customFormat="1">
      <c r="A179"/>
      <c r="B179"/>
      <c r="C179"/>
      <c r="D179"/>
      <c r="E179"/>
      <c r="F179"/>
      <c r="G179"/>
      <c r="H179"/>
      <c r="I179"/>
      <c r="J179"/>
      <c r="K179"/>
    </row>
    <row r="180" spans="1:11" s="78" customFormat="1">
      <c r="A180"/>
      <c r="B180"/>
      <c r="C180"/>
      <c r="D180"/>
      <c r="E180"/>
      <c r="F180"/>
      <c r="G180"/>
      <c r="H180"/>
      <c r="I180"/>
      <c r="J180"/>
      <c r="K180"/>
    </row>
    <row r="181" spans="1:11" s="78" customFormat="1">
      <c r="A181"/>
      <c r="B181"/>
      <c r="C181"/>
      <c r="D181"/>
      <c r="E181"/>
      <c r="F181"/>
      <c r="G181"/>
      <c r="H181"/>
      <c r="I181"/>
      <c r="J181"/>
      <c r="K181"/>
    </row>
    <row r="182" spans="1:11" s="77" customFormat="1">
      <c r="A182"/>
      <c r="B182"/>
      <c r="C182"/>
      <c r="D182"/>
      <c r="E182"/>
      <c r="F182"/>
      <c r="G182"/>
      <c r="H182"/>
      <c r="I182"/>
      <c r="J182"/>
      <c r="K182"/>
    </row>
    <row r="183" spans="1:11" s="77" customFormat="1">
      <c r="A183"/>
      <c r="B183"/>
      <c r="C183"/>
      <c r="D183"/>
      <c r="E183"/>
      <c r="F183"/>
      <c r="G183"/>
      <c r="H183"/>
      <c r="I183"/>
      <c r="J183"/>
      <c r="K183"/>
    </row>
    <row r="184" spans="1:11" s="77" customFormat="1">
      <c r="A184"/>
      <c r="B184"/>
      <c r="C184"/>
      <c r="D184"/>
      <c r="E184"/>
      <c r="F184"/>
      <c r="G184"/>
      <c r="H184"/>
      <c r="I184"/>
      <c r="J184"/>
      <c r="K184"/>
    </row>
    <row r="185" spans="1:11" s="76" customFormat="1">
      <c r="A185"/>
      <c r="B185"/>
      <c r="C185"/>
      <c r="D185"/>
      <c r="E185"/>
      <c r="F185"/>
      <c r="G185"/>
      <c r="H185"/>
      <c r="I185"/>
      <c r="J185"/>
      <c r="K185"/>
    </row>
    <row r="186" spans="1:11" s="76" customFormat="1">
      <c r="A186"/>
      <c r="B186"/>
      <c r="C186"/>
      <c r="D186"/>
      <c r="E186"/>
      <c r="F186"/>
      <c r="G186"/>
      <c r="H186"/>
      <c r="I186"/>
      <c r="J186"/>
      <c r="K186"/>
    </row>
    <row r="187" spans="1:11" s="76" customFormat="1">
      <c r="A187"/>
      <c r="B187"/>
      <c r="C187"/>
      <c r="D187"/>
      <c r="E187"/>
      <c r="F187"/>
      <c r="G187"/>
      <c r="H187"/>
      <c r="I187"/>
      <c r="J187"/>
      <c r="K187"/>
    </row>
    <row r="188" spans="1:11" s="76" customFormat="1">
      <c r="A188"/>
      <c r="B188"/>
      <c r="C188"/>
      <c r="D188"/>
      <c r="E188"/>
      <c r="F188"/>
      <c r="G188"/>
      <c r="H188"/>
      <c r="I188"/>
      <c r="J188"/>
      <c r="K188"/>
    </row>
    <row r="189" spans="1:11" s="75" customFormat="1">
      <c r="A189"/>
      <c r="B189"/>
      <c r="C189"/>
      <c r="D189"/>
      <c r="E189"/>
      <c r="F189"/>
      <c r="G189"/>
      <c r="H189"/>
      <c r="I189"/>
      <c r="J189"/>
      <c r="K189"/>
    </row>
    <row r="190" spans="1:11" s="75" customFormat="1">
      <c r="A190"/>
      <c r="B190"/>
      <c r="C190"/>
      <c r="D190"/>
      <c r="E190"/>
      <c r="F190"/>
      <c r="G190"/>
      <c r="H190"/>
      <c r="I190"/>
      <c r="J190"/>
      <c r="K190"/>
    </row>
    <row r="191" spans="1:11" s="75" customFormat="1">
      <c r="A191"/>
      <c r="B191"/>
      <c r="C191"/>
      <c r="D191"/>
      <c r="E191"/>
      <c r="F191"/>
      <c r="G191"/>
      <c r="H191"/>
      <c r="I191"/>
      <c r="J191"/>
      <c r="K191"/>
    </row>
    <row r="192" spans="1:11" s="75" customFormat="1">
      <c r="A192"/>
      <c r="B192"/>
      <c r="C192"/>
      <c r="D192"/>
      <c r="E192"/>
      <c r="F192"/>
      <c r="G192"/>
      <c r="H192"/>
      <c r="I192"/>
      <c r="J192"/>
      <c r="K192"/>
    </row>
    <row r="193" spans="1:11" s="74" customFormat="1">
      <c r="A193"/>
      <c r="B193"/>
      <c r="C193"/>
      <c r="D193"/>
      <c r="E193"/>
      <c r="F193"/>
      <c r="G193"/>
      <c r="H193"/>
      <c r="I193"/>
      <c r="J193"/>
      <c r="K193"/>
    </row>
    <row r="194" spans="1:11" s="74" customFormat="1">
      <c r="A194"/>
      <c r="B194"/>
      <c r="C194"/>
      <c r="D194"/>
      <c r="E194"/>
      <c r="F194"/>
      <c r="G194"/>
      <c r="H194"/>
      <c r="I194"/>
      <c r="J194"/>
      <c r="K194"/>
    </row>
    <row r="195" spans="1:11" s="74" customFormat="1">
      <c r="A195"/>
      <c r="B195"/>
      <c r="C195"/>
      <c r="D195"/>
      <c r="E195"/>
      <c r="F195"/>
      <c r="G195"/>
      <c r="H195"/>
      <c r="I195"/>
      <c r="J195"/>
      <c r="K195"/>
    </row>
    <row r="196" spans="1:11" s="74" customFormat="1">
      <c r="A196"/>
      <c r="B196"/>
      <c r="C196"/>
      <c r="D196"/>
      <c r="E196"/>
      <c r="F196"/>
      <c r="G196"/>
      <c r="H196"/>
      <c r="I196"/>
      <c r="J196"/>
      <c r="K196"/>
    </row>
    <row r="197" spans="1:11" s="73" customFormat="1">
      <c r="A197"/>
      <c r="B197"/>
      <c r="C197"/>
      <c r="D197"/>
      <c r="E197"/>
      <c r="F197"/>
      <c r="G197"/>
      <c r="H197"/>
      <c r="I197"/>
      <c r="J197"/>
      <c r="K197"/>
    </row>
    <row r="198" spans="1:11" s="73" customFormat="1">
      <c r="A198"/>
      <c r="B198"/>
      <c r="C198"/>
      <c r="D198"/>
      <c r="E198"/>
      <c r="F198"/>
      <c r="G198"/>
      <c r="H198"/>
      <c r="I198"/>
      <c r="J198"/>
      <c r="K198"/>
    </row>
    <row r="199" spans="1:11" s="72" customFormat="1">
      <c r="A199"/>
      <c r="B199"/>
      <c r="C199"/>
      <c r="D199"/>
      <c r="E199"/>
      <c r="F199"/>
      <c r="G199"/>
      <c r="H199"/>
      <c r="I199"/>
      <c r="J199"/>
      <c r="K199"/>
    </row>
    <row r="200" spans="1:11" s="71" customFormat="1">
      <c r="A200"/>
      <c r="B200"/>
      <c r="C200"/>
      <c r="D200"/>
      <c r="E200"/>
      <c r="F200"/>
      <c r="G200"/>
      <c r="H200"/>
      <c r="I200"/>
      <c r="J200"/>
      <c r="K200"/>
    </row>
    <row r="201" spans="1:11" s="71" customFormat="1">
      <c r="A201"/>
      <c r="B201"/>
      <c r="C201"/>
      <c r="D201"/>
      <c r="E201"/>
      <c r="F201"/>
      <c r="G201"/>
      <c r="H201"/>
      <c r="I201"/>
      <c r="J201"/>
      <c r="K201"/>
    </row>
    <row r="202" spans="1:11" s="70" customFormat="1">
      <c r="A202"/>
      <c r="B202"/>
      <c r="C202"/>
      <c r="D202"/>
      <c r="E202"/>
      <c r="F202"/>
      <c r="G202"/>
      <c r="H202"/>
      <c r="I202"/>
      <c r="J202"/>
      <c r="K202"/>
    </row>
    <row r="203" spans="1:11" s="69" customFormat="1">
      <c r="A203"/>
      <c r="B203"/>
      <c r="C203"/>
      <c r="D203"/>
      <c r="E203"/>
      <c r="F203"/>
      <c r="G203"/>
      <c r="H203"/>
      <c r="I203"/>
      <c r="J203"/>
      <c r="K203"/>
    </row>
    <row r="204" spans="1:11" s="68" customFormat="1">
      <c r="A204"/>
      <c r="B204"/>
      <c r="C204"/>
      <c r="D204"/>
      <c r="E204"/>
      <c r="F204"/>
      <c r="G204"/>
      <c r="H204"/>
      <c r="I204"/>
      <c r="J204"/>
      <c r="K204"/>
    </row>
    <row r="205" spans="1:11" s="67" customFormat="1">
      <c r="A205"/>
      <c r="B205"/>
      <c r="C205"/>
      <c r="D205"/>
      <c r="E205"/>
      <c r="F205"/>
      <c r="G205"/>
      <c r="H205"/>
      <c r="I205"/>
      <c r="J205"/>
      <c r="K205"/>
    </row>
    <row r="206" spans="1:11" s="66" customFormat="1">
      <c r="A206"/>
      <c r="B206"/>
      <c r="C206"/>
      <c r="D206"/>
      <c r="E206"/>
      <c r="F206"/>
      <c r="G206"/>
      <c r="H206"/>
      <c r="I206"/>
      <c r="J206"/>
      <c r="K206"/>
    </row>
    <row r="207" spans="1:11" s="65" customFormat="1">
      <c r="A207"/>
      <c r="B207"/>
      <c r="C207"/>
      <c r="D207"/>
      <c r="E207"/>
      <c r="F207"/>
      <c r="G207"/>
      <c r="H207"/>
      <c r="I207"/>
      <c r="J207"/>
      <c r="K207"/>
    </row>
    <row r="208" spans="1:11" s="64" customFormat="1">
      <c r="A208"/>
      <c r="B208"/>
      <c r="C208"/>
      <c r="D208"/>
      <c r="E208"/>
      <c r="F208"/>
      <c r="G208"/>
      <c r="H208"/>
      <c r="I208"/>
      <c r="J208"/>
      <c r="K208"/>
    </row>
    <row r="209" spans="1:11" s="64" customFormat="1">
      <c r="A209"/>
      <c r="B209"/>
      <c r="C209"/>
      <c r="D209"/>
      <c r="E209"/>
      <c r="F209"/>
      <c r="G209"/>
      <c r="H209"/>
      <c r="I209"/>
      <c r="J209"/>
      <c r="K209"/>
    </row>
    <row r="210" spans="1:11" s="63" customFormat="1">
      <c r="A210"/>
      <c r="B210"/>
      <c r="C210"/>
      <c r="D210"/>
      <c r="E210"/>
      <c r="F210"/>
      <c r="G210"/>
      <c r="H210"/>
      <c r="I210"/>
      <c r="J210"/>
      <c r="K210"/>
    </row>
    <row r="211" spans="1:11" s="63" customFormat="1">
      <c r="A211"/>
      <c r="B211"/>
      <c r="C211"/>
      <c r="D211"/>
      <c r="E211"/>
      <c r="F211"/>
      <c r="G211"/>
      <c r="H211"/>
      <c r="I211"/>
      <c r="J211"/>
      <c r="K211"/>
    </row>
    <row r="212" spans="1:11" s="62" customFormat="1">
      <c r="A212"/>
      <c r="B212"/>
      <c r="C212"/>
      <c r="D212"/>
      <c r="E212"/>
      <c r="F212"/>
      <c r="G212"/>
      <c r="H212"/>
      <c r="I212"/>
      <c r="J212"/>
      <c r="K212"/>
    </row>
    <row r="213" spans="1:11" s="62" customFormat="1">
      <c r="A213"/>
      <c r="B213"/>
      <c r="C213"/>
      <c r="D213"/>
      <c r="E213"/>
      <c r="F213"/>
      <c r="G213"/>
      <c r="H213"/>
      <c r="I213"/>
      <c r="J213"/>
      <c r="K213"/>
    </row>
    <row r="214" spans="1:11" s="62" customFormat="1">
      <c r="A214"/>
      <c r="B214"/>
      <c r="C214"/>
      <c r="D214"/>
      <c r="E214"/>
      <c r="F214"/>
      <c r="G214"/>
      <c r="H214"/>
      <c r="I214"/>
      <c r="J214"/>
      <c r="K214"/>
    </row>
    <row r="215" spans="1:11" s="62" customFormat="1">
      <c r="A215"/>
      <c r="B215"/>
      <c r="C215"/>
      <c r="D215"/>
      <c r="E215"/>
      <c r="F215"/>
      <c r="G215"/>
      <c r="H215"/>
      <c r="I215"/>
      <c r="J215"/>
      <c r="K215"/>
    </row>
    <row r="216" spans="1:11" s="61" customFormat="1">
      <c r="A216"/>
      <c r="B216"/>
      <c r="C216"/>
      <c r="D216"/>
      <c r="E216"/>
      <c r="F216"/>
      <c r="G216"/>
      <c r="H216"/>
      <c r="I216"/>
      <c r="J216"/>
      <c r="K216"/>
    </row>
    <row r="217" spans="1:11" s="60" customFormat="1">
      <c r="A217"/>
      <c r="B217"/>
      <c r="C217"/>
      <c r="D217"/>
      <c r="E217"/>
      <c r="F217"/>
      <c r="G217"/>
      <c r="H217"/>
      <c r="I217"/>
      <c r="J217"/>
      <c r="K217"/>
    </row>
    <row r="218" spans="1:11" s="60" customFormat="1">
      <c r="A218"/>
      <c r="B218"/>
      <c r="C218"/>
      <c r="D218"/>
      <c r="E218"/>
      <c r="F218"/>
      <c r="G218"/>
      <c r="H218"/>
      <c r="I218"/>
      <c r="J218"/>
      <c r="K218"/>
    </row>
    <row r="219" spans="1:11" s="60" customFormat="1">
      <c r="A219"/>
      <c r="B219"/>
      <c r="C219"/>
      <c r="D219"/>
      <c r="E219"/>
      <c r="F219"/>
      <c r="G219"/>
      <c r="H219"/>
      <c r="I219"/>
      <c r="J219"/>
      <c r="K219"/>
    </row>
    <row r="220" spans="1:11" s="59" customFormat="1">
      <c r="A220"/>
      <c r="B220"/>
      <c r="C220"/>
      <c r="D220"/>
      <c r="E220"/>
      <c r="F220"/>
      <c r="G220"/>
      <c r="H220"/>
      <c r="I220"/>
      <c r="J220"/>
      <c r="K220"/>
    </row>
    <row r="221" spans="1:11" s="59" customFormat="1">
      <c r="A221"/>
      <c r="B221"/>
      <c r="C221"/>
      <c r="D221"/>
      <c r="E221"/>
      <c r="F221"/>
      <c r="G221"/>
      <c r="H221"/>
      <c r="I221"/>
      <c r="J221"/>
      <c r="K221"/>
    </row>
    <row r="222" spans="1:11" s="59" customFormat="1">
      <c r="A222"/>
      <c r="B222"/>
      <c r="C222"/>
      <c r="D222"/>
      <c r="E222"/>
      <c r="F222"/>
      <c r="G222"/>
      <c r="H222"/>
      <c r="I222"/>
      <c r="J222"/>
      <c r="K222"/>
    </row>
    <row r="223" spans="1:11" s="58" customFormat="1">
      <c r="A223"/>
      <c r="B223"/>
      <c r="C223"/>
      <c r="D223"/>
      <c r="E223"/>
      <c r="F223"/>
      <c r="G223"/>
      <c r="H223"/>
      <c r="I223"/>
      <c r="J223"/>
      <c r="K223"/>
    </row>
    <row r="224" spans="1:11" s="55" customFormat="1">
      <c r="A224"/>
      <c r="B224"/>
      <c r="C224"/>
      <c r="D224"/>
      <c r="E224"/>
      <c r="F224"/>
      <c r="G224"/>
      <c r="H224"/>
      <c r="I224"/>
      <c r="J224"/>
      <c r="K224"/>
    </row>
    <row r="225" spans="1:11" s="55" customFormat="1">
      <c r="A225"/>
      <c r="B225"/>
      <c r="C225"/>
      <c r="D225"/>
      <c r="E225"/>
      <c r="F225"/>
      <c r="G225"/>
      <c r="H225"/>
      <c r="I225"/>
      <c r="J225"/>
      <c r="K225"/>
    </row>
    <row r="226" spans="1:11" s="55" customFormat="1">
      <c r="A226"/>
      <c r="B226"/>
      <c r="C226"/>
      <c r="D226"/>
      <c r="E226"/>
      <c r="F226"/>
      <c r="G226"/>
      <c r="H226"/>
      <c r="I226"/>
      <c r="J226"/>
      <c r="K226"/>
    </row>
    <row r="227" spans="1:11" s="54" customFormat="1">
      <c r="A227"/>
      <c r="B227"/>
      <c r="C227"/>
      <c r="D227"/>
      <c r="E227"/>
      <c r="F227"/>
      <c r="G227"/>
      <c r="H227"/>
      <c r="I227"/>
      <c r="J227"/>
      <c r="K227"/>
    </row>
    <row r="228" spans="1:11" s="54" customFormat="1">
      <c r="A228"/>
      <c r="B228"/>
      <c r="C228"/>
      <c r="D228"/>
      <c r="E228"/>
      <c r="F228"/>
      <c r="G228"/>
      <c r="H228"/>
      <c r="I228"/>
      <c r="J228"/>
      <c r="K228"/>
    </row>
    <row r="229" spans="1:11" s="54" customFormat="1">
      <c r="A229"/>
      <c r="B229"/>
      <c r="C229"/>
      <c r="D229"/>
      <c r="E229"/>
      <c r="F229"/>
      <c r="G229"/>
      <c r="H229"/>
      <c r="I229"/>
      <c r="J229"/>
      <c r="K229"/>
    </row>
    <row r="230" spans="1:11" s="54" customFormat="1">
      <c r="A230"/>
      <c r="B230"/>
      <c r="C230"/>
      <c r="D230"/>
      <c r="E230"/>
      <c r="F230"/>
      <c r="G230"/>
      <c r="H230"/>
      <c r="I230"/>
      <c r="J230"/>
      <c r="K230"/>
    </row>
    <row r="231" spans="1:11" s="53" customFormat="1">
      <c r="A231"/>
      <c r="B231"/>
      <c r="C231"/>
      <c r="D231"/>
      <c r="E231"/>
      <c r="F231"/>
      <c r="G231"/>
      <c r="H231"/>
      <c r="I231"/>
      <c r="J231"/>
      <c r="K231"/>
    </row>
    <row r="232" spans="1:11" s="53" customFormat="1">
      <c r="A232"/>
      <c r="B232"/>
      <c r="C232"/>
      <c r="D232"/>
      <c r="E232"/>
      <c r="F232"/>
      <c r="G232"/>
      <c r="H232"/>
      <c r="I232"/>
      <c r="J232"/>
      <c r="K232"/>
    </row>
    <row r="233" spans="1:11" s="52" customFormat="1">
      <c r="A233"/>
      <c r="B233"/>
      <c r="C233"/>
      <c r="D233"/>
      <c r="E233"/>
      <c r="F233"/>
      <c r="G233"/>
      <c r="H233"/>
      <c r="I233"/>
      <c r="J233"/>
      <c r="K233"/>
    </row>
    <row r="234" spans="1:11" s="52" customFormat="1">
      <c r="A234"/>
      <c r="B234"/>
      <c r="C234"/>
      <c r="D234"/>
      <c r="E234"/>
      <c r="F234"/>
      <c r="G234"/>
      <c r="H234"/>
      <c r="I234"/>
      <c r="J234"/>
      <c r="K234"/>
    </row>
    <row r="235" spans="1:11" s="52" customFormat="1">
      <c r="A235"/>
      <c r="B235"/>
      <c r="C235"/>
      <c r="D235"/>
      <c r="E235"/>
      <c r="F235"/>
      <c r="G235"/>
      <c r="H235"/>
      <c r="I235"/>
      <c r="J235"/>
      <c r="K235"/>
    </row>
    <row r="236" spans="1:11" s="52" customFormat="1">
      <c r="A236"/>
      <c r="B236"/>
      <c r="C236"/>
      <c r="D236"/>
      <c r="E236"/>
      <c r="F236"/>
      <c r="G236"/>
      <c r="H236"/>
      <c r="I236"/>
      <c r="J236"/>
      <c r="K236"/>
    </row>
    <row r="237" spans="1:11" s="52" customFormat="1">
      <c r="A237"/>
      <c r="B237"/>
      <c r="C237"/>
      <c r="D237"/>
      <c r="E237"/>
      <c r="F237"/>
      <c r="G237"/>
      <c r="H237"/>
      <c r="I237"/>
      <c r="J237"/>
      <c r="K237"/>
    </row>
    <row r="238" spans="1:11" s="52" customFormat="1">
      <c r="A238"/>
      <c r="B238"/>
      <c r="C238"/>
      <c r="D238"/>
      <c r="E238"/>
      <c r="F238"/>
      <c r="G238"/>
      <c r="H238"/>
      <c r="I238"/>
      <c r="J238"/>
      <c r="K238"/>
    </row>
    <row r="239" spans="1:11" s="51" customFormat="1">
      <c r="A239"/>
      <c r="B239"/>
      <c r="C239"/>
      <c r="D239"/>
      <c r="E239"/>
      <c r="F239"/>
      <c r="G239"/>
      <c r="H239"/>
      <c r="I239"/>
      <c r="J239"/>
      <c r="K239"/>
    </row>
    <row r="240" spans="1:11" s="51" customFormat="1">
      <c r="A240"/>
      <c r="B240"/>
      <c r="C240"/>
      <c r="D240"/>
      <c r="E240"/>
      <c r="F240"/>
      <c r="G240"/>
      <c r="H240"/>
      <c r="I240"/>
      <c r="J240"/>
      <c r="K240"/>
    </row>
    <row r="241" spans="1:11" s="51" customFormat="1">
      <c r="A241"/>
      <c r="B241"/>
      <c r="C241"/>
      <c r="D241"/>
      <c r="E241"/>
      <c r="F241"/>
      <c r="G241"/>
      <c r="H241"/>
      <c r="I241"/>
      <c r="J241"/>
      <c r="K241"/>
    </row>
    <row r="242" spans="1:11" s="51" customFormat="1">
      <c r="A242"/>
      <c r="B242"/>
      <c r="C242"/>
      <c r="D242"/>
      <c r="E242"/>
      <c r="F242"/>
      <c r="G242"/>
      <c r="H242"/>
      <c r="I242"/>
      <c r="J242"/>
      <c r="K242"/>
    </row>
    <row r="243" spans="1:11" s="51" customFormat="1">
      <c r="A243"/>
      <c r="B243"/>
      <c r="C243"/>
      <c r="D243"/>
      <c r="E243"/>
      <c r="F243"/>
      <c r="G243"/>
      <c r="H243"/>
      <c r="I243"/>
      <c r="J243"/>
      <c r="K243"/>
    </row>
    <row r="244" spans="1:11" s="50" customFormat="1">
      <c r="A244"/>
      <c r="B244"/>
      <c r="C244"/>
      <c r="D244"/>
      <c r="E244"/>
      <c r="F244"/>
      <c r="G244"/>
      <c r="H244"/>
      <c r="I244"/>
      <c r="J244"/>
      <c r="K244"/>
    </row>
    <row r="245" spans="1:11" s="50" customFormat="1">
      <c r="A245"/>
      <c r="B245"/>
      <c r="C245"/>
      <c r="D245"/>
      <c r="E245"/>
      <c r="F245"/>
      <c r="G245"/>
      <c r="H245"/>
      <c r="I245"/>
      <c r="J245"/>
      <c r="K245"/>
    </row>
    <row r="246" spans="1:11" s="50" customFormat="1">
      <c r="A246"/>
      <c r="B246"/>
      <c r="C246"/>
      <c r="D246"/>
      <c r="E246"/>
      <c r="F246"/>
      <c r="G246"/>
      <c r="H246"/>
      <c r="I246"/>
      <c r="J246"/>
      <c r="K246"/>
    </row>
    <row r="247" spans="1:11" s="49" customFormat="1">
      <c r="A247"/>
      <c r="B247"/>
      <c r="C247"/>
      <c r="D247"/>
      <c r="E247"/>
      <c r="F247"/>
      <c r="G247"/>
      <c r="H247"/>
      <c r="I247"/>
      <c r="J247"/>
      <c r="K247"/>
    </row>
    <row r="248" spans="1:11" s="49" customFormat="1">
      <c r="A248"/>
      <c r="B248"/>
      <c r="C248"/>
      <c r="D248"/>
      <c r="E248"/>
      <c r="F248"/>
      <c r="G248"/>
      <c r="H248"/>
      <c r="I248"/>
      <c r="J248"/>
      <c r="K248"/>
    </row>
    <row r="249" spans="1:11" s="49" customFormat="1">
      <c r="A249"/>
      <c r="B249"/>
      <c r="C249"/>
      <c r="D249"/>
      <c r="E249"/>
      <c r="F249"/>
      <c r="G249"/>
      <c r="H249"/>
      <c r="I249"/>
      <c r="J249"/>
      <c r="K249"/>
    </row>
    <row r="250" spans="1:11" s="49" customFormat="1">
      <c r="A250"/>
      <c r="B250"/>
      <c r="C250"/>
      <c r="D250"/>
      <c r="E250"/>
      <c r="F250"/>
      <c r="G250"/>
      <c r="H250"/>
      <c r="I250"/>
      <c r="J250"/>
      <c r="K250"/>
    </row>
    <row r="251" spans="1:11" s="48" customFormat="1">
      <c r="A251"/>
      <c r="B251"/>
      <c r="C251"/>
      <c r="D251"/>
      <c r="E251"/>
      <c r="F251"/>
      <c r="G251"/>
      <c r="H251"/>
      <c r="I251"/>
      <c r="J251"/>
      <c r="K251"/>
    </row>
    <row r="252" spans="1:11" s="47" customFormat="1">
      <c r="A252"/>
      <c r="B252"/>
      <c r="C252"/>
      <c r="D252"/>
      <c r="E252"/>
      <c r="F252"/>
      <c r="G252"/>
      <c r="H252"/>
      <c r="I252"/>
      <c r="J252"/>
      <c r="K252"/>
    </row>
    <row r="253" spans="1:11" s="47" customFormat="1">
      <c r="A253"/>
      <c r="B253"/>
      <c r="C253"/>
      <c r="D253"/>
      <c r="E253"/>
      <c r="F253"/>
      <c r="G253"/>
      <c r="H253"/>
      <c r="I253"/>
      <c r="J253"/>
      <c r="K253"/>
    </row>
    <row r="254" spans="1:11" s="47" customFormat="1">
      <c r="A254"/>
      <c r="B254"/>
      <c r="C254"/>
      <c r="D254"/>
      <c r="E254"/>
      <c r="F254"/>
      <c r="G254"/>
      <c r="H254"/>
      <c r="I254"/>
      <c r="J254"/>
      <c r="K254"/>
    </row>
    <row r="255" spans="1:11" s="47" customFormat="1">
      <c r="A255"/>
      <c r="B255"/>
      <c r="C255"/>
      <c r="D255"/>
      <c r="E255"/>
      <c r="F255"/>
      <c r="G255"/>
      <c r="H255"/>
      <c r="I255"/>
      <c r="J255"/>
      <c r="K255"/>
    </row>
    <row r="256" spans="1:11" s="47" customFormat="1">
      <c r="A256"/>
      <c r="B256"/>
      <c r="C256"/>
      <c r="D256"/>
      <c r="E256"/>
      <c r="F256"/>
      <c r="G256"/>
      <c r="H256"/>
      <c r="I256"/>
      <c r="J256"/>
      <c r="K256"/>
    </row>
    <row r="257" spans="1:11" s="47" customFormat="1">
      <c r="A257"/>
      <c r="B257"/>
      <c r="C257"/>
      <c r="D257"/>
      <c r="E257"/>
      <c r="F257"/>
      <c r="G257"/>
      <c r="H257"/>
      <c r="I257"/>
      <c r="J257"/>
      <c r="K257"/>
    </row>
    <row r="258" spans="1:11" s="47" customFormat="1">
      <c r="A258"/>
      <c r="B258"/>
      <c r="C258"/>
      <c r="D258"/>
      <c r="E258"/>
      <c r="F258"/>
      <c r="G258"/>
      <c r="H258"/>
      <c r="I258"/>
      <c r="J258"/>
      <c r="K258"/>
    </row>
    <row r="259" spans="1:11" s="46" customFormat="1">
      <c r="A259"/>
      <c r="B259"/>
      <c r="C259"/>
      <c r="D259"/>
      <c r="E259"/>
      <c r="F259"/>
      <c r="G259"/>
      <c r="H259"/>
      <c r="I259"/>
      <c r="J259"/>
      <c r="K259"/>
    </row>
    <row r="260" spans="1:11" s="46" customFormat="1">
      <c r="A260"/>
      <c r="B260"/>
      <c r="C260"/>
      <c r="D260"/>
      <c r="E260"/>
      <c r="F260"/>
      <c r="G260"/>
      <c r="H260"/>
      <c r="I260"/>
      <c r="J260"/>
      <c r="K260"/>
    </row>
    <row r="261" spans="1:11" s="45" customFormat="1">
      <c r="A261"/>
      <c r="B261"/>
      <c r="C261"/>
      <c r="D261"/>
      <c r="E261"/>
      <c r="F261"/>
      <c r="G261"/>
      <c r="H261"/>
      <c r="I261"/>
      <c r="J261"/>
      <c r="K261"/>
    </row>
    <row r="262" spans="1:11" s="44" customFormat="1">
      <c r="A262"/>
      <c r="B262"/>
      <c r="C262"/>
      <c r="D262"/>
      <c r="E262"/>
      <c r="F262"/>
      <c r="G262"/>
      <c r="H262"/>
      <c r="I262"/>
      <c r="J262"/>
      <c r="K262"/>
    </row>
    <row r="263" spans="1:11" s="43" customFormat="1">
      <c r="A263"/>
      <c r="B263"/>
      <c r="C263"/>
      <c r="D263"/>
      <c r="E263"/>
      <c r="F263"/>
      <c r="G263"/>
      <c r="H263"/>
      <c r="I263"/>
      <c r="J263"/>
      <c r="K263"/>
    </row>
    <row r="264" spans="1:11" s="42" customFormat="1">
      <c r="A264"/>
      <c r="B264"/>
      <c r="C264"/>
      <c r="D264"/>
      <c r="E264"/>
      <c r="F264"/>
      <c r="G264"/>
      <c r="H264"/>
      <c r="I264"/>
      <c r="J264"/>
      <c r="K264"/>
    </row>
    <row r="265" spans="1:11" s="42" customFormat="1">
      <c r="A265"/>
      <c r="B265"/>
      <c r="C265"/>
      <c r="D265"/>
      <c r="E265"/>
      <c r="F265"/>
      <c r="G265"/>
      <c r="H265"/>
      <c r="I265"/>
      <c r="J265"/>
      <c r="K265"/>
    </row>
    <row r="266" spans="1:11" s="41" customFormat="1">
      <c r="A266"/>
      <c r="B266"/>
      <c r="C266"/>
      <c r="D266"/>
      <c r="E266"/>
      <c r="F266"/>
      <c r="G266"/>
      <c r="H266"/>
      <c r="I266"/>
      <c r="J266"/>
      <c r="K266"/>
    </row>
    <row r="267" spans="1:11" s="41" customFormat="1">
      <c r="A267"/>
      <c r="B267"/>
      <c r="C267"/>
      <c r="D267"/>
      <c r="E267"/>
      <c r="F267"/>
      <c r="G267"/>
      <c r="H267"/>
      <c r="I267"/>
      <c r="J267"/>
      <c r="K267"/>
    </row>
    <row r="268" spans="1:11" s="40" customFormat="1">
      <c r="A268"/>
      <c r="B268"/>
      <c r="C268"/>
      <c r="D268"/>
      <c r="E268"/>
      <c r="F268"/>
      <c r="G268"/>
      <c r="H268"/>
      <c r="I268"/>
      <c r="J268"/>
      <c r="K268"/>
    </row>
    <row r="269" spans="1:11" s="39" customFormat="1">
      <c r="A269"/>
      <c r="B269"/>
      <c r="C269"/>
      <c r="D269"/>
      <c r="E269"/>
      <c r="F269"/>
      <c r="G269"/>
      <c r="H269"/>
      <c r="I269"/>
      <c r="J269"/>
      <c r="K269"/>
    </row>
    <row r="270" spans="1:11" s="38" customFormat="1">
      <c r="A270"/>
      <c r="B270"/>
      <c r="C270"/>
      <c r="D270"/>
      <c r="E270"/>
      <c r="F270"/>
      <c r="G270"/>
      <c r="H270"/>
      <c r="I270"/>
      <c r="J270"/>
      <c r="K270"/>
    </row>
    <row r="271" spans="1:11" s="37" customFormat="1">
      <c r="A271"/>
      <c r="B271"/>
      <c r="C271"/>
      <c r="D271"/>
      <c r="E271"/>
      <c r="F271"/>
      <c r="G271"/>
      <c r="H271"/>
      <c r="I271"/>
      <c r="J271"/>
      <c r="K271"/>
    </row>
    <row r="272" spans="1:11" s="37" customFormat="1">
      <c r="A272"/>
      <c r="B272"/>
      <c r="C272"/>
      <c r="D272"/>
      <c r="E272"/>
      <c r="F272"/>
      <c r="G272"/>
      <c r="H272"/>
      <c r="I272"/>
      <c r="J272"/>
      <c r="K272"/>
    </row>
    <row r="273" spans="1:11" s="37" customFormat="1">
      <c r="A273"/>
      <c r="B273"/>
      <c r="C273"/>
      <c r="D273"/>
      <c r="E273"/>
      <c r="F273"/>
      <c r="G273"/>
      <c r="H273"/>
      <c r="I273"/>
      <c r="J273"/>
      <c r="K273"/>
    </row>
    <row r="274" spans="1:11" s="36" customFormat="1">
      <c r="A274"/>
      <c r="B274"/>
      <c r="C274"/>
      <c r="D274"/>
      <c r="E274"/>
      <c r="F274"/>
      <c r="G274"/>
      <c r="H274"/>
      <c r="I274"/>
      <c r="J274"/>
      <c r="K274"/>
    </row>
    <row r="275" spans="1:11" s="36" customFormat="1">
      <c r="A275"/>
      <c r="B275"/>
      <c r="C275"/>
      <c r="D275"/>
      <c r="E275"/>
      <c r="F275"/>
      <c r="G275"/>
      <c r="H275"/>
      <c r="I275"/>
      <c r="J275"/>
      <c r="K275"/>
    </row>
    <row r="276" spans="1:11" s="35" customFormat="1">
      <c r="A276"/>
      <c r="B276"/>
      <c r="C276"/>
      <c r="D276"/>
      <c r="E276"/>
      <c r="F276"/>
      <c r="G276"/>
      <c r="H276"/>
      <c r="I276"/>
      <c r="J276"/>
      <c r="K276"/>
    </row>
    <row r="277" spans="1:11" s="34" customFormat="1">
      <c r="A277"/>
      <c r="B277"/>
      <c r="C277"/>
      <c r="D277"/>
      <c r="E277"/>
      <c r="F277"/>
      <c r="G277"/>
      <c r="H277"/>
      <c r="I277"/>
      <c r="J277"/>
      <c r="K277"/>
    </row>
    <row r="278" spans="1:11" s="34" customFormat="1">
      <c r="A278"/>
      <c r="B278"/>
      <c r="C278"/>
      <c r="D278"/>
      <c r="E278"/>
      <c r="F278"/>
      <c r="G278"/>
      <c r="H278"/>
      <c r="I278"/>
      <c r="J278"/>
      <c r="K278"/>
    </row>
    <row r="279" spans="1:11" s="33" customFormat="1">
      <c r="A279"/>
      <c r="B279"/>
      <c r="C279"/>
      <c r="D279"/>
      <c r="E279"/>
      <c r="F279"/>
      <c r="G279"/>
      <c r="H279"/>
      <c r="I279"/>
      <c r="J279"/>
      <c r="K279"/>
    </row>
    <row r="280" spans="1:11" s="32" customFormat="1">
      <c r="A280"/>
      <c r="B280"/>
      <c r="C280"/>
      <c r="D280"/>
      <c r="E280"/>
      <c r="F280"/>
      <c r="G280"/>
      <c r="H280"/>
      <c r="I280"/>
      <c r="J280"/>
      <c r="K280"/>
    </row>
    <row r="281" spans="1:11" s="31" customFormat="1">
      <c r="A281"/>
      <c r="B281"/>
      <c r="C281"/>
      <c r="D281"/>
      <c r="E281"/>
      <c r="F281"/>
      <c r="G281"/>
      <c r="H281"/>
      <c r="I281"/>
      <c r="J281"/>
      <c r="K281"/>
    </row>
    <row r="282" spans="1:11" s="30" customFormat="1">
      <c r="A282"/>
      <c r="B282"/>
      <c r="C282"/>
      <c r="D282"/>
      <c r="E282"/>
      <c r="F282"/>
      <c r="G282"/>
      <c r="H282"/>
      <c r="I282"/>
      <c r="J282"/>
      <c r="K282"/>
    </row>
    <row r="283" spans="1:11" s="30" customFormat="1">
      <c r="A283"/>
      <c r="B283"/>
      <c r="C283"/>
      <c r="D283"/>
      <c r="E283"/>
      <c r="F283"/>
      <c r="G283"/>
      <c r="H283"/>
      <c r="I283"/>
      <c r="J283"/>
      <c r="K283"/>
    </row>
    <row r="284" spans="1:11" s="30" customFormat="1">
      <c r="A284"/>
      <c r="B284"/>
      <c r="C284"/>
      <c r="D284"/>
      <c r="E284"/>
      <c r="F284"/>
      <c r="G284"/>
      <c r="H284"/>
      <c r="I284"/>
      <c r="J284"/>
      <c r="K284"/>
    </row>
    <row r="285" spans="1:11" s="30" customFormat="1">
      <c r="A285"/>
      <c r="B285"/>
      <c r="C285"/>
      <c r="D285"/>
      <c r="E285"/>
      <c r="F285"/>
      <c r="G285"/>
      <c r="H285"/>
      <c r="I285"/>
      <c r="J285"/>
      <c r="K285"/>
    </row>
    <row r="286" spans="1:11" s="29" customFormat="1">
      <c r="A286"/>
      <c r="B286"/>
      <c r="C286"/>
      <c r="D286"/>
      <c r="E286"/>
      <c r="F286"/>
      <c r="G286"/>
      <c r="H286"/>
      <c r="I286"/>
      <c r="J286"/>
      <c r="K286"/>
    </row>
    <row r="287" spans="1:11" s="28" customFormat="1">
      <c r="A287"/>
      <c r="B287"/>
      <c r="C287"/>
      <c r="D287"/>
      <c r="E287"/>
      <c r="F287"/>
      <c r="G287"/>
      <c r="H287"/>
      <c r="I287"/>
      <c r="J287"/>
      <c r="K287"/>
    </row>
    <row r="288" spans="1:11" s="28" customFormat="1">
      <c r="A288"/>
      <c r="B288"/>
      <c r="C288"/>
      <c r="D288"/>
      <c r="E288"/>
      <c r="F288"/>
      <c r="G288"/>
      <c r="H288"/>
      <c r="I288"/>
      <c r="J288"/>
      <c r="K288"/>
    </row>
    <row r="289" spans="1:11" s="28" customFormat="1">
      <c r="A289"/>
      <c r="B289"/>
      <c r="C289"/>
      <c r="D289"/>
      <c r="E289"/>
      <c r="F289"/>
      <c r="G289"/>
      <c r="H289"/>
      <c r="I289"/>
      <c r="J289"/>
      <c r="K289"/>
    </row>
    <row r="290" spans="1:11" s="27" customFormat="1">
      <c r="A290"/>
      <c r="B290"/>
      <c r="C290"/>
      <c r="D290"/>
      <c r="E290"/>
      <c r="F290"/>
      <c r="G290"/>
      <c r="H290"/>
      <c r="I290"/>
      <c r="J290"/>
      <c r="K290"/>
    </row>
    <row r="291" spans="1:11" s="27" customFormat="1">
      <c r="A291"/>
      <c r="B291"/>
      <c r="C291"/>
      <c r="D291"/>
      <c r="E291"/>
      <c r="F291"/>
      <c r="G291"/>
      <c r="H291"/>
      <c r="I291"/>
      <c r="J291"/>
      <c r="K291"/>
    </row>
    <row r="292" spans="1:11" s="26" customFormat="1">
      <c r="A292"/>
      <c r="B292"/>
      <c r="C292"/>
      <c r="D292"/>
      <c r="E292"/>
      <c r="F292"/>
      <c r="G292"/>
      <c r="H292"/>
      <c r="I292"/>
      <c r="J292"/>
      <c r="K292"/>
    </row>
    <row r="293" spans="1:11" s="25" customFormat="1">
      <c r="A293"/>
      <c r="B293"/>
      <c r="C293"/>
      <c r="D293"/>
      <c r="E293"/>
      <c r="F293"/>
      <c r="G293"/>
      <c r="H293"/>
      <c r="I293"/>
      <c r="J293"/>
      <c r="K293"/>
    </row>
    <row r="294" spans="1:11" s="25" customFormat="1">
      <c r="A294"/>
      <c r="B294"/>
      <c r="C294"/>
      <c r="D294"/>
      <c r="E294"/>
      <c r="F294"/>
      <c r="G294"/>
      <c r="H294"/>
      <c r="I294"/>
      <c r="J294"/>
      <c r="K294"/>
    </row>
    <row r="295" spans="1:11" s="24" customFormat="1">
      <c r="A295"/>
      <c r="B295"/>
      <c r="C295"/>
      <c r="D295"/>
      <c r="E295"/>
      <c r="F295"/>
      <c r="G295"/>
      <c r="H295"/>
      <c r="I295"/>
      <c r="J295"/>
      <c r="K295"/>
    </row>
    <row r="296" spans="1:11" s="23" customFormat="1">
      <c r="A296"/>
      <c r="B296"/>
      <c r="C296"/>
      <c r="D296"/>
      <c r="E296"/>
      <c r="F296"/>
      <c r="G296"/>
      <c r="H296"/>
      <c r="I296"/>
      <c r="J296"/>
      <c r="K296"/>
    </row>
    <row r="297" spans="1:11" s="22" customFormat="1">
      <c r="A297"/>
      <c r="B297"/>
      <c r="C297"/>
      <c r="D297"/>
      <c r="E297"/>
      <c r="F297"/>
      <c r="G297"/>
      <c r="H297"/>
      <c r="I297"/>
      <c r="J297"/>
      <c r="K297"/>
    </row>
    <row r="298" spans="1:11" s="22" customFormat="1">
      <c r="A298"/>
      <c r="B298"/>
      <c r="C298"/>
      <c r="D298"/>
      <c r="E298"/>
      <c r="F298"/>
      <c r="G298"/>
      <c r="H298"/>
      <c r="I298"/>
      <c r="J298"/>
      <c r="K298"/>
    </row>
    <row r="299" spans="1:11" s="22" customFormat="1">
      <c r="A299"/>
      <c r="B299"/>
      <c r="C299"/>
      <c r="D299"/>
      <c r="E299"/>
      <c r="F299"/>
      <c r="G299"/>
      <c r="H299"/>
      <c r="I299"/>
      <c r="J299"/>
      <c r="K299"/>
    </row>
    <row r="300" spans="1:11" s="20" customFormat="1">
      <c r="A300"/>
      <c r="B300"/>
      <c r="C300"/>
      <c r="D300"/>
      <c r="E300"/>
      <c r="F300"/>
      <c r="G300"/>
      <c r="H300"/>
      <c r="I300"/>
      <c r="J300"/>
      <c r="K300"/>
    </row>
    <row r="301" spans="1:11" s="20" customFormat="1">
      <c r="A301"/>
      <c r="B301"/>
      <c r="C301"/>
      <c r="D301"/>
      <c r="E301"/>
      <c r="F301"/>
      <c r="G301"/>
      <c r="H301"/>
      <c r="I301"/>
      <c r="J301"/>
      <c r="K301"/>
    </row>
    <row r="302" spans="1:11" s="19" customFormat="1">
      <c r="A302"/>
      <c r="B302"/>
      <c r="C302"/>
      <c r="D302"/>
      <c r="E302"/>
      <c r="F302"/>
      <c r="G302"/>
      <c r="H302"/>
      <c r="I302"/>
      <c r="J302"/>
      <c r="K302"/>
    </row>
    <row r="303" spans="1:11" s="19" customFormat="1">
      <c r="A303"/>
      <c r="B303"/>
      <c r="C303"/>
      <c r="D303"/>
      <c r="E303"/>
      <c r="F303"/>
      <c r="G303"/>
      <c r="H303"/>
      <c r="I303"/>
      <c r="J303"/>
      <c r="K303"/>
    </row>
    <row r="304" spans="1:11" s="19" customFormat="1">
      <c r="A304"/>
      <c r="B304"/>
      <c r="C304"/>
      <c r="D304"/>
      <c r="E304"/>
      <c r="F304"/>
      <c r="G304"/>
      <c r="H304"/>
      <c r="I304"/>
      <c r="J304"/>
      <c r="K304"/>
    </row>
    <row r="305" spans="1:11" s="19" customFormat="1">
      <c r="A305"/>
      <c r="B305"/>
      <c r="C305"/>
      <c r="D305"/>
      <c r="E305"/>
      <c r="F305"/>
      <c r="G305"/>
      <c r="H305"/>
      <c r="I305"/>
      <c r="J305"/>
      <c r="K305"/>
    </row>
    <row r="306" spans="1:11" s="19" customFormat="1">
      <c r="A306"/>
      <c r="B306"/>
      <c r="C306"/>
      <c r="D306"/>
      <c r="E306"/>
      <c r="F306"/>
      <c r="G306"/>
      <c r="H306"/>
      <c r="I306"/>
      <c r="J306"/>
      <c r="K306"/>
    </row>
    <row r="307" spans="1:11" s="19" customFormat="1">
      <c r="A307"/>
      <c r="B307"/>
      <c r="C307"/>
      <c r="D307"/>
      <c r="E307"/>
      <c r="F307"/>
      <c r="G307"/>
      <c r="H307"/>
      <c r="I307"/>
      <c r="J307"/>
      <c r="K307"/>
    </row>
    <row r="308" spans="1:11" s="19" customFormat="1">
      <c r="A308"/>
      <c r="B308"/>
      <c r="C308"/>
      <c r="D308"/>
      <c r="E308"/>
      <c r="F308"/>
      <c r="G308"/>
      <c r="H308"/>
      <c r="I308"/>
      <c r="J308"/>
      <c r="K308"/>
    </row>
    <row r="309" spans="1:11" s="19" customFormat="1">
      <c r="A309"/>
      <c r="B309"/>
      <c r="C309"/>
      <c r="D309"/>
      <c r="E309"/>
      <c r="F309"/>
      <c r="G309"/>
      <c r="H309"/>
      <c r="I309"/>
      <c r="J309"/>
      <c r="K309"/>
    </row>
    <row r="310" spans="1:11" s="18" customFormat="1">
      <c r="A310"/>
      <c r="B310"/>
      <c r="C310"/>
      <c r="D310"/>
      <c r="E310"/>
      <c r="F310"/>
      <c r="G310"/>
      <c r="H310"/>
      <c r="I310"/>
      <c r="J310"/>
      <c r="K310"/>
    </row>
    <row r="311" spans="1:11" s="18" customFormat="1">
      <c r="A311"/>
      <c r="B311"/>
      <c r="C311"/>
      <c r="D311"/>
      <c r="E311"/>
      <c r="F311"/>
      <c r="G311"/>
      <c r="H311"/>
      <c r="I311"/>
      <c r="J311"/>
      <c r="K311"/>
    </row>
    <row r="312" spans="1:11" s="18" customFormat="1">
      <c r="A312"/>
      <c r="B312"/>
      <c r="C312"/>
      <c r="D312"/>
      <c r="E312"/>
      <c r="F312"/>
      <c r="G312"/>
      <c r="H312"/>
      <c r="I312"/>
      <c r="J312"/>
      <c r="K312"/>
    </row>
    <row r="313" spans="1:11" s="18" customFormat="1">
      <c r="A313"/>
      <c r="B313"/>
      <c r="C313"/>
      <c r="D313"/>
      <c r="E313"/>
      <c r="F313"/>
      <c r="G313"/>
      <c r="H313"/>
      <c r="I313"/>
      <c r="J313"/>
      <c r="K313"/>
    </row>
    <row r="314" spans="1:11" s="18" customFormat="1">
      <c r="A314"/>
      <c r="B314"/>
      <c r="C314"/>
      <c r="D314"/>
      <c r="E314"/>
      <c r="F314"/>
      <c r="G314"/>
      <c r="H314"/>
      <c r="I314"/>
      <c r="J314"/>
      <c r="K314"/>
    </row>
    <row r="315" spans="1:11" s="18" customFormat="1">
      <c r="A315"/>
      <c r="B315"/>
      <c r="C315"/>
      <c r="D315"/>
      <c r="E315"/>
      <c r="F315"/>
      <c r="G315"/>
      <c r="H315"/>
      <c r="I315"/>
      <c r="J315"/>
      <c r="K315"/>
    </row>
    <row r="316" spans="1:11" s="18" customFormat="1">
      <c r="A316"/>
      <c r="B316"/>
      <c r="C316"/>
      <c r="D316"/>
      <c r="E316"/>
      <c r="F316"/>
      <c r="G316"/>
      <c r="H316"/>
      <c r="I316"/>
      <c r="J316"/>
      <c r="K316"/>
    </row>
    <row r="317" spans="1:11" s="18" customFormat="1">
      <c r="A317"/>
      <c r="B317"/>
      <c r="C317"/>
      <c r="D317"/>
      <c r="E317"/>
      <c r="F317"/>
      <c r="G317"/>
      <c r="H317"/>
      <c r="I317"/>
      <c r="J317"/>
      <c r="K317"/>
    </row>
    <row r="318" spans="1:11" s="18" customFormat="1">
      <c r="A318"/>
      <c r="B318"/>
      <c r="C318"/>
      <c r="D318"/>
      <c r="E318"/>
      <c r="F318"/>
      <c r="G318"/>
      <c r="H318"/>
      <c r="I318"/>
      <c r="J318"/>
      <c r="K318"/>
    </row>
    <row r="319" spans="1:11" s="18" customFormat="1">
      <c r="A319"/>
      <c r="B319"/>
      <c r="C319"/>
      <c r="D319"/>
      <c r="E319"/>
      <c r="F319"/>
      <c r="G319"/>
      <c r="H319"/>
      <c r="I319"/>
      <c r="J319"/>
      <c r="K319"/>
    </row>
    <row r="320" spans="1:11" s="18" customFormat="1">
      <c r="A320"/>
      <c r="B320"/>
      <c r="C320"/>
      <c r="D320"/>
      <c r="E320"/>
      <c r="F320"/>
      <c r="G320"/>
      <c r="H320"/>
      <c r="I320"/>
      <c r="J320"/>
      <c r="K320"/>
    </row>
    <row r="321" spans="1:11" s="18" customFormat="1">
      <c r="A321"/>
      <c r="B321"/>
      <c r="C321"/>
      <c r="D321"/>
      <c r="E321"/>
      <c r="F321"/>
      <c r="G321"/>
      <c r="H321"/>
      <c r="I321"/>
      <c r="J321"/>
      <c r="K321"/>
    </row>
    <row r="322" spans="1:11" s="18" customFormat="1">
      <c r="A322"/>
      <c r="B322"/>
      <c r="C322"/>
      <c r="D322"/>
      <c r="E322"/>
      <c r="F322"/>
      <c r="G322"/>
      <c r="H322"/>
      <c r="I322"/>
      <c r="J322"/>
      <c r="K322"/>
    </row>
    <row r="323" spans="1:11" s="18" customFormat="1">
      <c r="A323"/>
      <c r="B323"/>
      <c r="C323"/>
      <c r="D323"/>
      <c r="E323"/>
      <c r="F323"/>
      <c r="G323"/>
      <c r="H323"/>
      <c r="I323"/>
      <c r="J323"/>
      <c r="K323"/>
    </row>
    <row r="324" spans="1:11" s="18" customFormat="1">
      <c r="A324"/>
      <c r="B324"/>
      <c r="C324"/>
      <c r="D324"/>
      <c r="E324"/>
      <c r="F324"/>
      <c r="G324"/>
      <c r="H324"/>
      <c r="I324"/>
      <c r="J324"/>
      <c r="K324"/>
    </row>
    <row r="325" spans="1:11" s="18" customFormat="1">
      <c r="A325"/>
      <c r="B325"/>
      <c r="C325"/>
      <c r="D325"/>
      <c r="E325"/>
      <c r="F325"/>
      <c r="G325"/>
      <c r="H325"/>
      <c r="I325"/>
      <c r="J325"/>
      <c r="K325"/>
    </row>
    <row r="326" spans="1:11" s="18" customFormat="1">
      <c r="A326"/>
      <c r="B326"/>
      <c r="C326"/>
      <c r="D326"/>
      <c r="E326"/>
      <c r="F326"/>
      <c r="G326"/>
      <c r="H326"/>
      <c r="I326"/>
      <c r="J326"/>
      <c r="K326"/>
    </row>
    <row r="327" spans="1:11" s="18" customFormat="1">
      <c r="A327"/>
      <c r="B327"/>
      <c r="C327"/>
      <c r="D327"/>
      <c r="E327"/>
      <c r="F327"/>
      <c r="G327"/>
      <c r="H327"/>
      <c r="I327"/>
      <c r="J327"/>
      <c r="K327"/>
    </row>
    <row r="328" spans="1:11" s="18" customFormat="1">
      <c r="A328"/>
      <c r="B328"/>
      <c r="C328"/>
      <c r="D328"/>
      <c r="E328"/>
      <c r="F328"/>
      <c r="G328"/>
      <c r="H328"/>
      <c r="I328"/>
      <c r="J328"/>
      <c r="K328"/>
    </row>
    <row r="329" spans="1:11" s="18" customFormat="1">
      <c r="A329"/>
      <c r="B329"/>
      <c r="C329"/>
      <c r="D329"/>
      <c r="E329"/>
      <c r="F329"/>
      <c r="G329"/>
      <c r="H329"/>
      <c r="I329"/>
      <c r="J329"/>
      <c r="K329"/>
    </row>
    <row r="330" spans="1:11" s="18" customFormat="1">
      <c r="A330"/>
      <c r="B330"/>
      <c r="C330"/>
      <c r="D330"/>
      <c r="E330"/>
      <c r="F330"/>
      <c r="G330"/>
      <c r="H330"/>
      <c r="I330"/>
      <c r="J330"/>
      <c r="K330"/>
    </row>
    <row r="331" spans="1:11" s="18" customFormat="1">
      <c r="A331"/>
      <c r="B331"/>
      <c r="C331"/>
      <c r="D331"/>
      <c r="E331"/>
      <c r="F331"/>
      <c r="G331"/>
      <c r="H331"/>
      <c r="I331"/>
      <c r="J331"/>
      <c r="K331"/>
    </row>
    <row r="332" spans="1:11" s="18" customFormat="1">
      <c r="A332"/>
      <c r="B332"/>
      <c r="C332"/>
      <c r="D332"/>
      <c r="E332"/>
      <c r="F332"/>
      <c r="G332"/>
      <c r="H332"/>
      <c r="I332"/>
      <c r="J332"/>
      <c r="K332"/>
    </row>
    <row r="333" spans="1:11" s="18" customFormat="1">
      <c r="A333"/>
      <c r="B333"/>
      <c r="C333"/>
      <c r="D333"/>
      <c r="E333"/>
      <c r="F333"/>
      <c r="G333"/>
      <c r="H333"/>
      <c r="I333"/>
      <c r="J333"/>
      <c r="K333"/>
    </row>
    <row r="334" spans="1:11" s="18" customFormat="1">
      <c r="A334"/>
      <c r="B334"/>
      <c r="C334"/>
      <c r="D334"/>
      <c r="E334"/>
      <c r="F334"/>
      <c r="G334"/>
      <c r="H334"/>
      <c r="I334"/>
      <c r="J334"/>
      <c r="K334"/>
    </row>
    <row r="335" spans="1:11" s="18" customFormat="1">
      <c r="A335"/>
      <c r="B335"/>
      <c r="C335"/>
      <c r="D335"/>
      <c r="E335"/>
      <c r="F335"/>
      <c r="G335"/>
      <c r="H335"/>
      <c r="I335"/>
      <c r="J335"/>
      <c r="K335"/>
    </row>
    <row r="336" spans="1:11" s="18" customFormat="1">
      <c r="A336"/>
      <c r="B336"/>
      <c r="C336"/>
      <c r="D336"/>
      <c r="E336"/>
      <c r="F336"/>
      <c r="G336"/>
      <c r="H336"/>
      <c r="I336"/>
      <c r="J336"/>
      <c r="K336"/>
    </row>
    <row r="337" spans="1:11" s="18" customFormat="1">
      <c r="A337"/>
      <c r="B337"/>
      <c r="C337"/>
      <c r="D337"/>
      <c r="E337"/>
      <c r="F337"/>
      <c r="G337"/>
      <c r="H337"/>
      <c r="I337"/>
      <c r="J337"/>
      <c r="K337"/>
    </row>
    <row r="338" spans="1:11" s="18" customFormat="1">
      <c r="A338"/>
      <c r="B338"/>
      <c r="C338"/>
      <c r="D338"/>
      <c r="E338"/>
      <c r="F338"/>
      <c r="G338"/>
      <c r="H338"/>
      <c r="I338"/>
      <c r="J338"/>
      <c r="K338"/>
    </row>
    <row r="339" spans="1:11" s="18" customFormat="1">
      <c r="A339"/>
      <c r="B339"/>
      <c r="C339"/>
      <c r="D339"/>
      <c r="E339"/>
      <c r="F339"/>
      <c r="G339"/>
      <c r="H339"/>
      <c r="I339"/>
      <c r="J339"/>
      <c r="K339"/>
    </row>
    <row r="340" spans="1:11" s="18" customFormat="1">
      <c r="A340"/>
      <c r="B340"/>
      <c r="C340"/>
      <c r="D340"/>
      <c r="E340"/>
      <c r="F340"/>
      <c r="G340"/>
      <c r="H340"/>
      <c r="I340"/>
      <c r="J340"/>
      <c r="K340"/>
    </row>
    <row r="341" spans="1:11" s="18" customFormat="1">
      <c r="A341"/>
      <c r="B341"/>
      <c r="C341"/>
      <c r="D341"/>
      <c r="E341"/>
      <c r="F341"/>
      <c r="G341"/>
      <c r="H341"/>
      <c r="I341"/>
      <c r="J341"/>
      <c r="K341"/>
    </row>
    <row r="342" spans="1:11" s="18" customFormat="1">
      <c r="A342"/>
      <c r="B342"/>
      <c r="C342"/>
      <c r="D342"/>
      <c r="E342"/>
      <c r="F342"/>
      <c r="G342"/>
      <c r="H342"/>
      <c r="I342"/>
      <c r="J342"/>
      <c r="K342"/>
    </row>
    <row r="343" spans="1:11" s="18" customFormat="1">
      <c r="A343"/>
      <c r="B343"/>
      <c r="C343"/>
      <c r="D343"/>
      <c r="E343"/>
      <c r="F343"/>
      <c r="G343"/>
      <c r="H343"/>
      <c r="I343"/>
      <c r="J343"/>
      <c r="K343"/>
    </row>
    <row r="344" spans="1:11" s="18" customFormat="1">
      <c r="A344"/>
      <c r="B344"/>
      <c r="C344"/>
      <c r="D344"/>
      <c r="E344"/>
      <c r="F344"/>
      <c r="G344"/>
      <c r="H344"/>
      <c r="I344"/>
      <c r="J344"/>
      <c r="K344"/>
    </row>
    <row r="345" spans="1:11" s="18" customFormat="1">
      <c r="A345"/>
      <c r="B345"/>
      <c r="C345"/>
      <c r="D345"/>
      <c r="E345"/>
      <c r="F345"/>
      <c r="G345"/>
      <c r="H345"/>
      <c r="I345"/>
      <c r="J345"/>
      <c r="K345"/>
    </row>
    <row r="346" spans="1:11" s="18" customFormat="1">
      <c r="A346"/>
      <c r="B346"/>
      <c r="C346"/>
      <c r="D346"/>
      <c r="E346"/>
      <c r="F346"/>
      <c r="G346"/>
      <c r="H346"/>
      <c r="I346"/>
      <c r="J346"/>
      <c r="K346"/>
    </row>
    <row r="347" spans="1:11" s="18" customFormat="1">
      <c r="A347"/>
      <c r="B347"/>
      <c r="C347"/>
      <c r="D347"/>
      <c r="E347"/>
      <c r="F347"/>
      <c r="G347"/>
      <c r="H347"/>
      <c r="I347"/>
      <c r="J347"/>
      <c r="K347"/>
    </row>
    <row r="348" spans="1:11" s="18" customFormat="1">
      <c r="A348"/>
      <c r="B348"/>
      <c r="C348"/>
      <c r="D348"/>
      <c r="E348"/>
      <c r="F348"/>
      <c r="G348"/>
      <c r="H348"/>
      <c r="I348"/>
      <c r="J348"/>
      <c r="K348"/>
    </row>
    <row r="349" spans="1:11" s="18" customFormat="1">
      <c r="A349"/>
      <c r="B349"/>
      <c r="C349"/>
      <c r="D349"/>
      <c r="E349"/>
      <c r="F349"/>
      <c r="G349"/>
      <c r="H349"/>
      <c r="I349"/>
      <c r="J349"/>
      <c r="K349"/>
    </row>
    <row r="350" spans="1:11" s="18" customFormat="1">
      <c r="A350"/>
      <c r="B350"/>
      <c r="C350"/>
      <c r="D350"/>
      <c r="E350"/>
      <c r="F350"/>
      <c r="G350"/>
      <c r="H350"/>
      <c r="I350"/>
      <c r="J350"/>
      <c r="K350"/>
    </row>
    <row r="351" spans="1:11" s="18" customFormat="1">
      <c r="A351"/>
      <c r="B351"/>
      <c r="C351"/>
      <c r="D351"/>
      <c r="E351"/>
      <c r="F351"/>
      <c r="G351"/>
      <c r="H351"/>
      <c r="I351"/>
      <c r="J351"/>
      <c r="K351"/>
    </row>
    <row r="352" spans="1:11" s="18" customFormat="1">
      <c r="A352"/>
      <c r="B352"/>
      <c r="C352"/>
      <c r="D352"/>
      <c r="E352"/>
      <c r="F352"/>
      <c r="G352"/>
      <c r="H352"/>
      <c r="I352"/>
      <c r="J352"/>
      <c r="K352"/>
    </row>
    <row r="353" spans="1:11" s="18" customFormat="1">
      <c r="A353"/>
      <c r="B353"/>
      <c r="C353"/>
      <c r="D353"/>
      <c r="E353"/>
      <c r="F353"/>
      <c r="G353"/>
      <c r="H353"/>
      <c r="I353"/>
      <c r="J353"/>
      <c r="K353"/>
    </row>
    <row r="354" spans="1:11" s="18" customFormat="1">
      <c r="A354"/>
      <c r="B354"/>
      <c r="C354"/>
      <c r="D354"/>
      <c r="E354"/>
      <c r="F354"/>
      <c r="G354"/>
      <c r="H354"/>
      <c r="I354"/>
      <c r="J354"/>
      <c r="K354"/>
    </row>
    <row r="355" spans="1:11" s="18" customFormat="1">
      <c r="A355"/>
      <c r="B355"/>
      <c r="C355"/>
      <c r="D355"/>
      <c r="E355"/>
      <c r="F355"/>
      <c r="G355"/>
      <c r="H355"/>
      <c r="I355"/>
      <c r="J355"/>
      <c r="K355"/>
    </row>
    <row r="356" spans="1:11" s="18" customFormat="1">
      <c r="A356"/>
      <c r="B356"/>
      <c r="C356"/>
      <c r="D356"/>
      <c r="E356"/>
      <c r="F356"/>
      <c r="G356"/>
      <c r="H356"/>
      <c r="I356"/>
      <c r="J356"/>
      <c r="K356"/>
    </row>
    <row r="357" spans="1:11" s="18" customFormat="1">
      <c r="A357"/>
      <c r="B357"/>
      <c r="C357"/>
      <c r="D357"/>
      <c r="E357"/>
      <c r="F357"/>
      <c r="G357"/>
      <c r="H357"/>
      <c r="I357"/>
      <c r="J357"/>
      <c r="K357"/>
    </row>
    <row r="358" spans="1:11" s="18" customFormat="1">
      <c r="A358"/>
      <c r="B358"/>
      <c r="C358"/>
      <c r="D358"/>
      <c r="E358"/>
      <c r="F358"/>
      <c r="G358"/>
      <c r="H358"/>
      <c r="I358"/>
      <c r="J358"/>
      <c r="K358"/>
    </row>
    <row r="360" spans="1:11" s="17" customFormat="1">
      <c r="A360"/>
      <c r="B360"/>
      <c r="C360"/>
      <c r="D360"/>
      <c r="E360"/>
      <c r="F360"/>
      <c r="G360"/>
      <c r="H360"/>
      <c r="I360"/>
      <c r="J360"/>
      <c r="K360"/>
    </row>
    <row r="370" spans="1:11" s="17" customFormat="1">
      <c r="A370"/>
      <c r="B370"/>
      <c r="C370"/>
      <c r="D370"/>
      <c r="E370"/>
      <c r="F370"/>
      <c r="G370"/>
      <c r="H370"/>
      <c r="I370"/>
      <c r="J370"/>
      <c r="K370"/>
    </row>
    <row r="382" spans="1:11" s="21" customFormat="1">
      <c r="A382"/>
      <c r="B382"/>
      <c r="C382"/>
      <c r="D382"/>
      <c r="E382"/>
      <c r="F382"/>
      <c r="G382"/>
      <c r="H382"/>
      <c r="I382"/>
      <c r="J382"/>
      <c r="K382"/>
    </row>
    <row r="383" spans="1:11" s="21" customFormat="1">
      <c r="A383"/>
      <c r="B383"/>
      <c r="C383"/>
      <c r="D383"/>
      <c r="E383"/>
      <c r="F383"/>
      <c r="G383"/>
      <c r="H383"/>
      <c r="I383"/>
      <c r="J383"/>
      <c r="K383"/>
    </row>
    <row r="384" spans="1:11" s="21" customFormat="1">
      <c r="A384"/>
      <c r="B384"/>
      <c r="C384"/>
      <c r="D384"/>
      <c r="E384"/>
      <c r="F384"/>
      <c r="G384"/>
      <c r="H384"/>
      <c r="I384"/>
      <c r="J384"/>
      <c r="K384"/>
    </row>
    <row r="385" spans="1:11" s="21" customFormat="1">
      <c r="A385"/>
      <c r="B385"/>
      <c r="C385"/>
      <c r="D385"/>
      <c r="E385"/>
      <c r="F385"/>
      <c r="G385"/>
      <c r="H385"/>
      <c r="I385"/>
      <c r="J385"/>
      <c r="K385"/>
    </row>
    <row r="386" spans="1:11" s="21" customFormat="1">
      <c r="A386"/>
      <c r="B386"/>
      <c r="C386"/>
      <c r="D386"/>
      <c r="E386"/>
      <c r="F386"/>
      <c r="G386"/>
      <c r="H386"/>
      <c r="I386"/>
      <c r="J386"/>
      <c r="K386"/>
    </row>
    <row r="387" spans="1:11" s="21" customFormat="1">
      <c r="A387"/>
      <c r="B387"/>
      <c r="C387"/>
      <c r="D387"/>
      <c r="E387"/>
      <c r="F387"/>
      <c r="G387"/>
      <c r="H387"/>
      <c r="I387"/>
      <c r="J387"/>
      <c r="K387"/>
    </row>
    <row r="388" spans="1:11" s="21" customFormat="1">
      <c r="A388"/>
      <c r="B388"/>
      <c r="C388"/>
      <c r="D388"/>
      <c r="E388"/>
      <c r="F388"/>
      <c r="G388"/>
      <c r="H388"/>
      <c r="I388"/>
      <c r="J388"/>
      <c r="K388"/>
    </row>
    <row r="389" spans="1:11" s="21" customFormat="1">
      <c r="A389"/>
      <c r="B389"/>
      <c r="C389"/>
      <c r="D389"/>
      <c r="E389"/>
      <c r="F389"/>
      <c r="G389"/>
      <c r="H389"/>
      <c r="I389"/>
      <c r="J389"/>
      <c r="K389"/>
    </row>
    <row r="390" spans="1:11" s="21" customFormat="1">
      <c r="A390"/>
      <c r="B390"/>
      <c r="C390"/>
      <c r="D390"/>
      <c r="E390"/>
      <c r="F390"/>
      <c r="G390"/>
      <c r="H390"/>
      <c r="I390"/>
      <c r="J390"/>
      <c r="K390"/>
    </row>
    <row r="391" spans="1:11" s="21" customFormat="1">
      <c r="A391"/>
      <c r="B391"/>
      <c r="C391"/>
      <c r="D391"/>
      <c r="E391"/>
      <c r="F391"/>
      <c r="G391"/>
      <c r="H391"/>
      <c r="I391"/>
      <c r="J391"/>
      <c r="K391"/>
    </row>
    <row r="392" spans="1:11" s="21" customFormat="1">
      <c r="A392"/>
      <c r="B392"/>
      <c r="C392"/>
      <c r="D392"/>
      <c r="E392"/>
      <c r="F392"/>
      <c r="G392"/>
      <c r="H392"/>
      <c r="I392"/>
      <c r="J392"/>
      <c r="K392"/>
    </row>
    <row r="393" spans="1:11" s="21" customFormat="1">
      <c r="A393"/>
      <c r="B393"/>
      <c r="C393"/>
      <c r="D393"/>
      <c r="E393"/>
      <c r="F393"/>
      <c r="G393"/>
      <c r="H393"/>
      <c r="I393"/>
      <c r="J393"/>
      <c r="K393"/>
    </row>
    <row r="394" spans="1:11" s="21" customFormat="1">
      <c r="A394"/>
      <c r="B394"/>
      <c r="C394"/>
      <c r="D394"/>
      <c r="E394"/>
      <c r="F394"/>
      <c r="G394"/>
      <c r="H394"/>
      <c r="I394"/>
      <c r="J394"/>
      <c r="K394"/>
    </row>
    <row r="395" spans="1:11" s="21" customFormat="1">
      <c r="A395"/>
      <c r="B395"/>
      <c r="C395"/>
      <c r="D395"/>
      <c r="E395"/>
      <c r="F395"/>
      <c r="G395"/>
      <c r="H395"/>
      <c r="I395"/>
      <c r="J395"/>
      <c r="K395"/>
    </row>
    <row r="396" spans="1:11" s="21" customFormat="1">
      <c r="A396"/>
      <c r="B396"/>
      <c r="C396"/>
      <c r="D396"/>
      <c r="E396"/>
      <c r="F396"/>
      <c r="G396"/>
      <c r="H396"/>
      <c r="I396"/>
      <c r="J396"/>
      <c r="K396"/>
    </row>
    <row r="397" spans="1:11" s="21" customFormat="1">
      <c r="A397"/>
      <c r="B397"/>
      <c r="C397"/>
      <c r="D397"/>
      <c r="E397"/>
      <c r="F397"/>
      <c r="G397"/>
      <c r="H397"/>
      <c r="I397"/>
      <c r="J397"/>
      <c r="K397"/>
    </row>
    <row r="398" spans="1:11" s="21" customFormat="1">
      <c r="A398"/>
      <c r="B398"/>
      <c r="C398"/>
      <c r="D398"/>
      <c r="E398"/>
      <c r="F398"/>
      <c r="G398"/>
      <c r="H398"/>
      <c r="I398"/>
      <c r="J398"/>
      <c r="K398"/>
    </row>
    <row r="399" spans="1:11" s="21" customFormat="1">
      <c r="A399"/>
      <c r="B399"/>
      <c r="C399"/>
      <c r="D399"/>
      <c r="E399"/>
      <c r="F399"/>
      <c r="G399"/>
      <c r="H399"/>
      <c r="I399"/>
      <c r="J399"/>
      <c r="K399"/>
    </row>
    <row r="400" spans="1:11" s="21" customFormat="1">
      <c r="A400"/>
      <c r="B400"/>
      <c r="C400"/>
      <c r="D400"/>
      <c r="E400"/>
      <c r="F400"/>
      <c r="G400"/>
      <c r="H400"/>
      <c r="I400"/>
      <c r="J400"/>
      <c r="K400"/>
    </row>
    <row r="401" spans="1:11" s="21" customFormat="1">
      <c r="A401"/>
      <c r="B401"/>
      <c r="C401"/>
      <c r="D401"/>
      <c r="E401"/>
      <c r="F401"/>
      <c r="G401"/>
      <c r="H401"/>
      <c r="I401"/>
      <c r="J401"/>
      <c r="K401"/>
    </row>
    <row r="402" spans="1:11" s="21" customFormat="1">
      <c r="A402"/>
      <c r="B402"/>
      <c r="C402"/>
      <c r="D402"/>
      <c r="E402"/>
      <c r="F402"/>
      <c r="G402"/>
      <c r="H402"/>
      <c r="I402"/>
      <c r="J402"/>
      <c r="K402"/>
    </row>
    <row r="403" spans="1:11" s="21" customFormat="1">
      <c r="A403"/>
      <c r="B403"/>
      <c r="C403"/>
      <c r="D403"/>
      <c r="E403"/>
      <c r="F403"/>
      <c r="G403"/>
      <c r="H403"/>
      <c r="I403"/>
      <c r="J403"/>
      <c r="K403"/>
    </row>
    <row r="404" spans="1:11" s="21" customFormat="1">
      <c r="A404"/>
      <c r="B404"/>
      <c r="C404"/>
      <c r="D404"/>
      <c r="E404"/>
      <c r="F404"/>
      <c r="G404"/>
      <c r="H404"/>
      <c r="I404"/>
      <c r="J404"/>
      <c r="K404"/>
    </row>
    <row r="405" spans="1:11" s="21" customFormat="1">
      <c r="A405"/>
      <c r="B405"/>
      <c r="C405"/>
      <c r="D405"/>
      <c r="E405"/>
      <c r="F405"/>
      <c r="G405"/>
      <c r="H405"/>
      <c r="I405"/>
      <c r="J405"/>
      <c r="K405"/>
    </row>
    <row r="406" spans="1:11" s="21" customFormat="1">
      <c r="A406"/>
      <c r="B406"/>
      <c r="C406"/>
      <c r="D406"/>
      <c r="E406"/>
      <c r="F406"/>
      <c r="G406"/>
      <c r="H406"/>
      <c r="I406"/>
      <c r="J406"/>
      <c r="K406"/>
    </row>
    <row r="407" spans="1:11" s="21" customFormat="1">
      <c r="A407"/>
      <c r="B407"/>
      <c r="C407"/>
      <c r="D407"/>
      <c r="E407"/>
      <c r="F407"/>
      <c r="G407"/>
      <c r="H407"/>
      <c r="I407"/>
      <c r="J407"/>
      <c r="K407"/>
    </row>
    <row r="408" spans="1:11" s="21" customFormat="1">
      <c r="A408"/>
      <c r="B408"/>
      <c r="C408"/>
      <c r="D408"/>
      <c r="E408"/>
      <c r="F408"/>
      <c r="G408"/>
      <c r="H408"/>
      <c r="I408"/>
      <c r="J408"/>
      <c r="K408"/>
    </row>
    <row r="409" spans="1:11" s="21" customFormat="1">
      <c r="A409"/>
      <c r="B409"/>
      <c r="C409"/>
      <c r="D409"/>
      <c r="E409"/>
      <c r="F409"/>
      <c r="G409"/>
      <c r="H409"/>
      <c r="I409"/>
      <c r="J409"/>
      <c r="K409"/>
    </row>
    <row r="410" spans="1:11" s="21" customFormat="1">
      <c r="A410"/>
      <c r="B410"/>
      <c r="C410"/>
      <c r="D410"/>
      <c r="E410"/>
      <c r="F410"/>
      <c r="G410"/>
      <c r="H410"/>
      <c r="I410"/>
      <c r="J410"/>
      <c r="K410"/>
    </row>
    <row r="411" spans="1:11" s="21" customFormat="1">
      <c r="A411"/>
      <c r="B411"/>
      <c r="C411"/>
      <c r="D411"/>
      <c r="E411"/>
      <c r="F411"/>
      <c r="G411"/>
      <c r="H411"/>
      <c r="I411"/>
      <c r="J411"/>
      <c r="K411"/>
    </row>
    <row r="412" spans="1:11" s="21" customFormat="1">
      <c r="A412"/>
      <c r="B412"/>
      <c r="C412"/>
      <c r="D412"/>
      <c r="E412"/>
      <c r="F412"/>
      <c r="G412"/>
      <c r="H412"/>
      <c r="I412"/>
      <c r="J412"/>
      <c r="K412"/>
    </row>
    <row r="413" spans="1:11" s="21" customFormat="1">
      <c r="A413"/>
      <c r="B413"/>
      <c r="C413"/>
      <c r="D413"/>
      <c r="E413"/>
      <c r="F413"/>
      <c r="G413"/>
      <c r="H413"/>
      <c r="I413"/>
      <c r="J413"/>
      <c r="K413"/>
    </row>
    <row r="414" spans="1:11" s="21" customFormat="1">
      <c r="A414"/>
      <c r="B414"/>
      <c r="C414"/>
      <c r="D414"/>
      <c r="E414"/>
      <c r="F414"/>
      <c r="G414"/>
      <c r="H414"/>
      <c r="I414"/>
      <c r="J414"/>
      <c r="K414"/>
    </row>
    <row r="415" spans="1:11" s="21" customFormat="1">
      <c r="A415"/>
      <c r="B415"/>
      <c r="C415"/>
      <c r="D415"/>
      <c r="E415"/>
      <c r="F415"/>
      <c r="G415"/>
      <c r="H415"/>
      <c r="I415"/>
      <c r="J415"/>
      <c r="K415"/>
    </row>
    <row r="416" spans="1:11" s="21" customFormat="1">
      <c r="A416"/>
      <c r="B416"/>
      <c r="C416"/>
      <c r="D416"/>
      <c r="E416"/>
      <c r="F416"/>
      <c r="G416"/>
      <c r="H416"/>
      <c r="I416"/>
      <c r="J416"/>
      <c r="K416"/>
    </row>
    <row r="417" spans="1:11" s="21" customFormat="1">
      <c r="A417"/>
      <c r="B417"/>
      <c r="C417"/>
      <c r="D417"/>
      <c r="E417"/>
      <c r="F417"/>
      <c r="G417"/>
      <c r="H417"/>
      <c r="I417"/>
      <c r="J417"/>
      <c r="K417"/>
    </row>
    <row r="418" spans="1:11" s="21" customFormat="1">
      <c r="A418"/>
      <c r="B418"/>
      <c r="C418"/>
      <c r="D418"/>
      <c r="E418"/>
      <c r="F418"/>
      <c r="G418"/>
      <c r="H418"/>
      <c r="I418"/>
      <c r="J418"/>
      <c r="K418"/>
    </row>
    <row r="419" spans="1:11" s="21" customFormat="1">
      <c r="A419"/>
      <c r="B419"/>
      <c r="C419"/>
      <c r="D419"/>
      <c r="E419"/>
      <c r="F419"/>
      <c r="G419"/>
      <c r="H419"/>
      <c r="I419"/>
      <c r="J419"/>
      <c r="K419"/>
    </row>
    <row r="420" spans="1:11" s="21" customFormat="1">
      <c r="A420"/>
      <c r="B420"/>
      <c r="C420"/>
      <c r="D420"/>
      <c r="E420"/>
      <c r="F420"/>
      <c r="G420"/>
      <c r="H420"/>
      <c r="I420"/>
      <c r="J420"/>
      <c r="K420"/>
    </row>
    <row r="421" spans="1:11" s="21" customFormat="1">
      <c r="A421"/>
      <c r="B421"/>
      <c r="C421"/>
      <c r="D421"/>
      <c r="E421"/>
      <c r="F421"/>
      <c r="G421"/>
      <c r="H421"/>
      <c r="I421"/>
      <c r="J421"/>
      <c r="K421"/>
    </row>
    <row r="422" spans="1:11" s="21" customFormat="1">
      <c r="A422"/>
      <c r="B422"/>
      <c r="C422"/>
      <c r="D422"/>
      <c r="E422"/>
      <c r="F422"/>
      <c r="G422"/>
      <c r="H422"/>
      <c r="I422"/>
      <c r="J422"/>
      <c r="K422"/>
    </row>
    <row r="423" spans="1:11" s="21" customFormat="1">
      <c r="A423"/>
      <c r="B423"/>
      <c r="C423"/>
      <c r="D423"/>
      <c r="E423"/>
      <c r="F423"/>
      <c r="G423"/>
      <c r="H423"/>
      <c r="I423"/>
      <c r="J423"/>
      <c r="K423"/>
    </row>
    <row r="424" spans="1:11" s="21" customFormat="1">
      <c r="A424"/>
      <c r="B424"/>
      <c r="C424"/>
      <c r="D424"/>
      <c r="E424"/>
      <c r="F424"/>
      <c r="G424"/>
      <c r="H424"/>
      <c r="I424"/>
      <c r="J424"/>
      <c r="K424"/>
    </row>
    <row r="425" spans="1:11" s="21" customFormat="1">
      <c r="A425"/>
      <c r="B425"/>
      <c r="C425"/>
      <c r="D425"/>
      <c r="E425"/>
      <c r="F425"/>
      <c r="G425"/>
      <c r="H425"/>
      <c r="I425"/>
      <c r="J425"/>
      <c r="K425"/>
    </row>
    <row r="426" spans="1:11" s="21" customFormat="1">
      <c r="A426"/>
      <c r="B426"/>
      <c r="C426"/>
      <c r="D426"/>
      <c r="E426"/>
      <c r="F426"/>
      <c r="G426"/>
      <c r="H426"/>
      <c r="I426"/>
      <c r="J426"/>
      <c r="K426"/>
    </row>
    <row r="427" spans="1:11" s="21" customFormat="1">
      <c r="A427"/>
      <c r="B427"/>
      <c r="C427"/>
      <c r="D427"/>
      <c r="E427"/>
      <c r="F427"/>
      <c r="G427"/>
      <c r="H427"/>
      <c r="I427"/>
      <c r="J427"/>
      <c r="K427"/>
    </row>
    <row r="428" spans="1:11" s="21" customFormat="1">
      <c r="A428"/>
      <c r="B428"/>
      <c r="C428"/>
      <c r="D428"/>
      <c r="E428"/>
      <c r="F428"/>
      <c r="G428"/>
      <c r="H428"/>
      <c r="I428"/>
      <c r="J428"/>
      <c r="K428"/>
    </row>
    <row r="429" spans="1:11" s="21" customFormat="1">
      <c r="A429"/>
      <c r="B429"/>
      <c r="C429"/>
      <c r="D429"/>
      <c r="E429"/>
      <c r="F429"/>
      <c r="G429"/>
      <c r="H429"/>
      <c r="I429"/>
      <c r="J429"/>
      <c r="K429"/>
    </row>
    <row r="430" spans="1:11" s="21" customFormat="1">
      <c r="A430"/>
      <c r="B430"/>
      <c r="C430"/>
      <c r="D430"/>
      <c r="E430"/>
      <c r="F430"/>
      <c r="G430"/>
      <c r="H430"/>
      <c r="I430"/>
      <c r="J430"/>
      <c r="K430"/>
    </row>
    <row r="431" spans="1:11" s="21" customFormat="1">
      <c r="A431"/>
      <c r="B431"/>
      <c r="C431"/>
      <c r="D431"/>
      <c r="E431"/>
      <c r="F431"/>
      <c r="G431"/>
      <c r="H431"/>
      <c r="I431"/>
      <c r="J431"/>
      <c r="K431"/>
    </row>
    <row r="432" spans="1:11" s="21" customFormat="1">
      <c r="A432"/>
      <c r="B432"/>
      <c r="C432"/>
      <c r="D432"/>
      <c r="E432"/>
      <c r="F432"/>
      <c r="G432"/>
      <c r="H432"/>
      <c r="I432"/>
      <c r="J432"/>
      <c r="K432"/>
    </row>
    <row r="433" spans="1:11" s="21" customFormat="1">
      <c r="A433"/>
      <c r="B433"/>
      <c r="C433"/>
      <c r="D433"/>
      <c r="E433"/>
      <c r="F433"/>
      <c r="G433"/>
      <c r="H433"/>
      <c r="I433"/>
      <c r="J433"/>
      <c r="K433"/>
    </row>
    <row r="434" spans="1:11" s="21" customFormat="1">
      <c r="A434"/>
      <c r="B434"/>
      <c r="C434"/>
      <c r="D434"/>
      <c r="E434"/>
      <c r="F434"/>
      <c r="G434"/>
      <c r="H434"/>
      <c r="I434"/>
      <c r="J434"/>
      <c r="K434"/>
    </row>
    <row r="435" spans="1:11" s="21" customFormat="1">
      <c r="A435"/>
      <c r="B435"/>
      <c r="C435"/>
      <c r="D435"/>
      <c r="E435"/>
      <c r="F435"/>
      <c r="G435"/>
      <c r="H435"/>
      <c r="I435"/>
      <c r="J435"/>
      <c r="K435"/>
    </row>
    <row r="436" spans="1:11" s="21" customFormat="1">
      <c r="A436"/>
      <c r="B436"/>
      <c r="C436"/>
      <c r="D436"/>
      <c r="E436"/>
      <c r="F436"/>
      <c r="G436"/>
      <c r="H436"/>
      <c r="I436"/>
      <c r="J436"/>
      <c r="K436"/>
    </row>
    <row r="437" spans="1:11" s="21" customFormat="1">
      <c r="A437"/>
      <c r="B437"/>
      <c r="C437"/>
      <c r="D437"/>
      <c r="E437"/>
      <c r="F437"/>
      <c r="G437"/>
      <c r="H437"/>
      <c r="I437"/>
      <c r="J437"/>
      <c r="K437"/>
    </row>
    <row r="438" spans="1:11" s="21" customFormat="1">
      <c r="A438"/>
      <c r="B438"/>
      <c r="C438"/>
      <c r="D438"/>
      <c r="E438"/>
      <c r="F438"/>
      <c r="G438"/>
      <c r="H438"/>
      <c r="I438"/>
      <c r="J438"/>
      <c r="K438"/>
    </row>
    <row r="439" spans="1:11" s="21" customFormat="1">
      <c r="A439"/>
      <c r="B439"/>
      <c r="C439"/>
      <c r="D439"/>
      <c r="E439"/>
      <c r="F439"/>
      <c r="G439"/>
      <c r="H439"/>
      <c r="I439"/>
      <c r="J439"/>
      <c r="K439"/>
    </row>
    <row r="440" spans="1:11" s="21" customFormat="1">
      <c r="A440"/>
      <c r="B440"/>
      <c r="C440"/>
      <c r="D440"/>
      <c r="E440"/>
      <c r="F440"/>
      <c r="G440"/>
      <c r="H440"/>
      <c r="I440"/>
      <c r="J440"/>
      <c r="K440"/>
    </row>
    <row r="441" spans="1:11" s="21" customFormat="1">
      <c r="A441"/>
      <c r="B441"/>
      <c r="C441"/>
      <c r="D441"/>
      <c r="E441"/>
      <c r="F441"/>
      <c r="G441"/>
      <c r="H441"/>
      <c r="I441"/>
      <c r="J441"/>
      <c r="K441"/>
    </row>
    <row r="442" spans="1:11" s="21" customFormat="1">
      <c r="A442"/>
      <c r="B442"/>
      <c r="C442"/>
      <c r="D442"/>
      <c r="E442"/>
      <c r="F442"/>
      <c r="G442"/>
      <c r="H442"/>
      <c r="I442"/>
      <c r="J442"/>
      <c r="K442"/>
    </row>
    <row r="443" spans="1:11" s="21" customFormat="1">
      <c r="A443"/>
      <c r="B443"/>
      <c r="C443"/>
      <c r="D443"/>
      <c r="E443"/>
      <c r="F443"/>
      <c r="G443"/>
      <c r="H443"/>
      <c r="I443"/>
      <c r="J443"/>
      <c r="K443"/>
    </row>
    <row r="444" spans="1:11" s="21" customFormat="1">
      <c r="A444"/>
      <c r="B444"/>
      <c r="C444"/>
      <c r="D444"/>
      <c r="E444"/>
      <c r="F444"/>
      <c r="G444"/>
      <c r="H444"/>
      <c r="I444"/>
      <c r="J444"/>
      <c r="K444"/>
    </row>
    <row r="445" spans="1:11" s="21" customFormat="1">
      <c r="A445"/>
      <c r="B445"/>
      <c r="C445"/>
      <c r="D445"/>
      <c r="E445"/>
      <c r="F445"/>
      <c r="G445"/>
      <c r="H445"/>
      <c r="I445"/>
      <c r="J445"/>
      <c r="K445"/>
    </row>
    <row r="446" spans="1:11" s="21" customFormat="1">
      <c r="A446"/>
      <c r="B446"/>
      <c r="C446"/>
      <c r="D446"/>
      <c r="E446"/>
      <c r="F446"/>
      <c r="G446"/>
      <c r="H446"/>
      <c r="I446"/>
      <c r="J446"/>
      <c r="K446"/>
    </row>
    <row r="447" spans="1:11" s="21" customFormat="1">
      <c r="A447"/>
      <c r="B447"/>
      <c r="C447"/>
      <c r="D447"/>
      <c r="E447"/>
      <c r="F447"/>
      <c r="G447"/>
      <c r="H447"/>
      <c r="I447"/>
      <c r="J447"/>
      <c r="K447"/>
    </row>
    <row r="448" spans="1:11" s="21" customFormat="1">
      <c r="A448"/>
      <c r="B448"/>
      <c r="C448"/>
      <c r="D448"/>
      <c r="E448"/>
      <c r="F448"/>
      <c r="G448"/>
      <c r="H448"/>
      <c r="I448"/>
      <c r="J448"/>
      <c r="K448"/>
    </row>
    <row r="449" spans="1:11" s="21" customFormat="1">
      <c r="A449"/>
      <c r="B449"/>
      <c r="C449"/>
      <c r="D449"/>
      <c r="E449"/>
      <c r="F449"/>
      <c r="G449"/>
      <c r="H449"/>
      <c r="I449"/>
      <c r="J449"/>
      <c r="K449"/>
    </row>
    <row r="450" spans="1:11" s="21" customFormat="1">
      <c r="A450"/>
      <c r="B450"/>
      <c r="C450"/>
      <c r="D450"/>
      <c r="E450"/>
      <c r="F450"/>
      <c r="G450"/>
      <c r="H450"/>
      <c r="I450"/>
      <c r="J450"/>
      <c r="K450"/>
    </row>
    <row r="451" spans="1:11" s="21" customFormat="1">
      <c r="A451"/>
      <c r="B451"/>
      <c r="C451"/>
      <c r="D451"/>
      <c r="E451"/>
      <c r="F451"/>
      <c r="G451"/>
      <c r="H451"/>
      <c r="I451"/>
      <c r="J451"/>
      <c r="K451"/>
    </row>
    <row r="452" spans="1:11" s="21" customFormat="1">
      <c r="A452"/>
      <c r="B452"/>
      <c r="C452"/>
      <c r="D452"/>
      <c r="E452"/>
      <c r="F452"/>
      <c r="G452"/>
      <c r="H452"/>
      <c r="I452"/>
      <c r="J452"/>
      <c r="K452"/>
    </row>
    <row r="453" spans="1:11" s="21" customFormat="1">
      <c r="A453"/>
      <c r="B453"/>
      <c r="C453"/>
      <c r="D453"/>
      <c r="E453"/>
      <c r="F453"/>
      <c r="G453"/>
      <c r="H453"/>
      <c r="I453"/>
      <c r="J453"/>
      <c r="K453"/>
    </row>
    <row r="454" spans="1:11" s="21" customFormat="1">
      <c r="A454"/>
      <c r="B454"/>
      <c r="C454"/>
      <c r="D454"/>
      <c r="E454"/>
      <c r="F454"/>
      <c r="G454"/>
      <c r="H454"/>
      <c r="I454"/>
      <c r="J454"/>
      <c r="K454"/>
    </row>
    <row r="455" spans="1:11" s="21" customFormat="1">
      <c r="A455"/>
      <c r="B455"/>
      <c r="C455"/>
      <c r="D455"/>
      <c r="E455"/>
      <c r="F455"/>
      <c r="G455"/>
      <c r="H455"/>
      <c r="I455"/>
      <c r="J455"/>
      <c r="K455"/>
    </row>
    <row r="456" spans="1:11" s="21" customFormat="1">
      <c r="A456"/>
      <c r="B456"/>
      <c r="C456"/>
      <c r="D456"/>
      <c r="E456"/>
      <c r="F456"/>
      <c r="G456"/>
      <c r="H456"/>
      <c r="I456"/>
      <c r="J456"/>
      <c r="K456"/>
    </row>
    <row r="457" spans="1:11" s="21" customFormat="1">
      <c r="A457"/>
      <c r="B457"/>
      <c r="C457"/>
      <c r="D457"/>
      <c r="E457"/>
      <c r="F457"/>
      <c r="G457"/>
      <c r="H457"/>
      <c r="I457"/>
      <c r="J457"/>
      <c r="K457"/>
    </row>
    <row r="458" spans="1:11" s="21" customFormat="1">
      <c r="A458"/>
      <c r="B458"/>
      <c r="C458"/>
      <c r="D458"/>
      <c r="E458"/>
      <c r="F458"/>
      <c r="G458"/>
      <c r="H458"/>
      <c r="I458"/>
      <c r="J458"/>
      <c r="K458"/>
    </row>
    <row r="459" spans="1:11" s="21" customFormat="1">
      <c r="A459"/>
      <c r="B459"/>
      <c r="C459"/>
      <c r="D459"/>
      <c r="E459"/>
      <c r="F459"/>
      <c r="G459"/>
      <c r="H459"/>
      <c r="I459"/>
      <c r="J459"/>
      <c r="K459"/>
    </row>
    <row r="460" spans="1:11" s="21" customFormat="1">
      <c r="A460"/>
      <c r="B460"/>
      <c r="C460"/>
      <c r="D460"/>
      <c r="E460"/>
      <c r="F460"/>
      <c r="G460"/>
      <c r="H460"/>
      <c r="I460"/>
      <c r="J460"/>
      <c r="K460"/>
    </row>
    <row r="461" spans="1:11" s="21" customFormat="1">
      <c r="A461"/>
      <c r="B461"/>
      <c r="C461"/>
      <c r="D461"/>
      <c r="E461"/>
      <c r="F461"/>
      <c r="G461"/>
      <c r="H461"/>
      <c r="I461"/>
      <c r="J461"/>
      <c r="K461"/>
    </row>
    <row r="462" spans="1:11" s="21" customFormat="1">
      <c r="A462"/>
      <c r="B462"/>
      <c r="C462"/>
      <c r="D462"/>
      <c r="E462"/>
      <c r="F462"/>
      <c r="G462"/>
      <c r="H462"/>
      <c r="I462"/>
      <c r="J462"/>
      <c r="K462"/>
    </row>
    <row r="463" spans="1:11" s="21" customFormat="1">
      <c r="A463"/>
      <c r="B463"/>
      <c r="C463"/>
      <c r="D463"/>
      <c r="E463"/>
      <c r="F463"/>
      <c r="G463"/>
      <c r="H463"/>
      <c r="I463"/>
      <c r="J463"/>
      <c r="K463"/>
    </row>
    <row r="464" spans="1:11" s="21" customFormat="1">
      <c r="A464"/>
      <c r="B464"/>
      <c r="C464"/>
      <c r="D464"/>
      <c r="E464"/>
      <c r="F464"/>
      <c r="G464"/>
      <c r="H464"/>
      <c r="I464"/>
      <c r="J464"/>
      <c r="K464"/>
    </row>
    <row r="465" spans="1:11" s="21" customFormat="1">
      <c r="A465"/>
      <c r="B465"/>
      <c r="C465"/>
      <c r="D465"/>
      <c r="E465"/>
      <c r="F465"/>
      <c r="G465"/>
      <c r="H465"/>
      <c r="I465"/>
      <c r="J465"/>
      <c r="K465"/>
    </row>
    <row r="466" spans="1:11" s="21" customFormat="1">
      <c r="A466"/>
      <c r="B466"/>
      <c r="C466"/>
      <c r="D466"/>
      <c r="E466"/>
      <c r="F466"/>
      <c r="G466"/>
      <c r="H466"/>
      <c r="I466"/>
      <c r="J466"/>
      <c r="K466"/>
    </row>
    <row r="467" spans="1:11" s="21" customFormat="1">
      <c r="A467"/>
      <c r="B467"/>
      <c r="C467"/>
      <c r="D467"/>
      <c r="E467"/>
      <c r="F467"/>
      <c r="G467"/>
      <c r="H467"/>
      <c r="I467"/>
      <c r="J467"/>
      <c r="K467"/>
    </row>
    <row r="468" spans="1:11" s="21" customFormat="1">
      <c r="A468"/>
      <c r="B468"/>
      <c r="C468"/>
      <c r="D468"/>
      <c r="E468"/>
      <c r="F468"/>
      <c r="G468"/>
      <c r="H468"/>
      <c r="I468"/>
      <c r="J468"/>
      <c r="K468"/>
    </row>
    <row r="469" spans="1:11" s="21" customFormat="1">
      <c r="A469"/>
      <c r="B469"/>
      <c r="C469"/>
      <c r="D469"/>
      <c r="E469"/>
      <c r="F469"/>
      <c r="G469"/>
      <c r="H469"/>
      <c r="I469"/>
      <c r="J469"/>
      <c r="K469"/>
    </row>
    <row r="470" spans="1:11" s="21" customFormat="1">
      <c r="A470"/>
      <c r="B470"/>
      <c r="C470"/>
      <c r="D470"/>
      <c r="E470"/>
      <c r="F470"/>
      <c r="G470"/>
      <c r="H470"/>
      <c r="I470"/>
      <c r="J470"/>
      <c r="K470"/>
    </row>
    <row r="471" spans="1:11" s="21" customFormat="1">
      <c r="A471"/>
      <c r="B471"/>
      <c r="C471"/>
      <c r="D471"/>
      <c r="E471"/>
      <c r="F471"/>
      <c r="G471"/>
      <c r="H471"/>
      <c r="I471"/>
      <c r="J471"/>
      <c r="K471"/>
    </row>
    <row r="472" spans="1:11" s="21" customFormat="1">
      <c r="A472"/>
      <c r="B472"/>
      <c r="C472"/>
      <c r="D472"/>
      <c r="E472"/>
      <c r="F472"/>
      <c r="G472"/>
      <c r="H472"/>
      <c r="I472"/>
      <c r="J472"/>
      <c r="K472"/>
    </row>
    <row r="473" spans="1:11" s="21" customFormat="1">
      <c r="A473"/>
      <c r="B473"/>
      <c r="C473"/>
      <c r="D473"/>
      <c r="E473"/>
      <c r="F473"/>
      <c r="G473"/>
      <c r="H473"/>
      <c r="I473"/>
      <c r="J473"/>
      <c r="K473"/>
    </row>
    <row r="474" spans="1:11" s="21" customFormat="1">
      <c r="A474"/>
      <c r="B474"/>
      <c r="C474"/>
      <c r="D474"/>
      <c r="E474"/>
      <c r="F474"/>
      <c r="G474"/>
      <c r="H474"/>
      <c r="I474"/>
      <c r="J474"/>
      <c r="K474"/>
    </row>
    <row r="475" spans="1:11" s="21" customFormat="1">
      <c r="A475"/>
      <c r="B475"/>
      <c r="C475"/>
      <c r="D475"/>
      <c r="E475"/>
      <c r="F475"/>
      <c r="G475"/>
      <c r="H475"/>
      <c r="I475"/>
      <c r="J475"/>
      <c r="K475"/>
    </row>
    <row r="476" spans="1:11" s="21" customFormat="1">
      <c r="A476"/>
      <c r="B476"/>
      <c r="C476"/>
      <c r="D476"/>
      <c r="E476"/>
      <c r="F476"/>
      <c r="G476"/>
      <c r="H476"/>
      <c r="I476"/>
      <c r="J476"/>
      <c r="K476"/>
    </row>
    <row r="477" spans="1:11" s="21" customFormat="1">
      <c r="A477"/>
      <c r="B477"/>
      <c r="C477"/>
      <c r="D477"/>
      <c r="E477"/>
      <c r="F477"/>
      <c r="G477"/>
      <c r="H477"/>
      <c r="I477"/>
      <c r="J477"/>
      <c r="K477"/>
    </row>
    <row r="478" spans="1:11" s="21" customFormat="1">
      <c r="A478"/>
      <c r="B478"/>
      <c r="C478"/>
      <c r="D478"/>
      <c r="E478"/>
      <c r="F478"/>
      <c r="G478"/>
      <c r="H478"/>
      <c r="I478"/>
      <c r="J478"/>
      <c r="K478"/>
    </row>
    <row r="479" spans="1:11" s="21" customFormat="1">
      <c r="A479"/>
      <c r="B479"/>
      <c r="C479"/>
      <c r="D479"/>
      <c r="E479"/>
      <c r="F479"/>
      <c r="G479"/>
      <c r="H479"/>
      <c r="I479"/>
      <c r="J479"/>
      <c r="K479"/>
    </row>
    <row r="480" spans="1:11" s="21" customFormat="1">
      <c r="A480"/>
      <c r="B480"/>
      <c r="C480"/>
      <c r="D480"/>
      <c r="E480"/>
      <c r="F480"/>
      <c r="G480"/>
      <c r="H480"/>
      <c r="I480"/>
      <c r="J480"/>
      <c r="K480"/>
    </row>
    <row r="481" spans="1:11" s="21" customFormat="1">
      <c r="A481"/>
      <c r="B481"/>
      <c r="C481"/>
      <c r="D481"/>
      <c r="E481"/>
      <c r="F481"/>
      <c r="G481"/>
      <c r="H481"/>
      <c r="I481"/>
      <c r="J481"/>
      <c r="K481"/>
    </row>
    <row r="482" spans="1:11" s="21" customFormat="1">
      <c r="A482"/>
      <c r="B482"/>
      <c r="C482"/>
      <c r="D482"/>
      <c r="E482"/>
      <c r="F482"/>
      <c r="G482"/>
      <c r="H482"/>
      <c r="I482"/>
      <c r="J482"/>
      <c r="K482"/>
    </row>
    <row r="483" spans="1:11" s="21" customFormat="1">
      <c r="A483"/>
      <c r="B483"/>
      <c r="C483"/>
      <c r="D483"/>
      <c r="E483"/>
      <c r="F483"/>
      <c r="G483"/>
      <c r="H483"/>
      <c r="I483"/>
      <c r="J483"/>
      <c r="K483"/>
    </row>
    <row r="484" spans="1:11" s="21" customFormat="1">
      <c r="A484"/>
      <c r="B484"/>
      <c r="C484"/>
      <c r="D484"/>
      <c r="E484"/>
      <c r="F484"/>
      <c r="G484"/>
      <c r="H484"/>
      <c r="I484"/>
      <c r="J484"/>
      <c r="K484"/>
    </row>
    <row r="485" spans="1:11" s="21" customFormat="1">
      <c r="A485"/>
      <c r="B485"/>
      <c r="C485"/>
      <c r="D485"/>
      <c r="E485"/>
      <c r="F485"/>
      <c r="G485"/>
      <c r="H485"/>
      <c r="I485"/>
      <c r="J485"/>
      <c r="K485"/>
    </row>
    <row r="486" spans="1:11" s="21" customFormat="1">
      <c r="A486"/>
      <c r="B486"/>
      <c r="C486"/>
      <c r="D486"/>
      <c r="E486"/>
      <c r="F486"/>
      <c r="G486"/>
      <c r="H486"/>
      <c r="I486"/>
      <c r="J486"/>
      <c r="K486"/>
    </row>
    <row r="487" spans="1:11" s="21" customFormat="1">
      <c r="A487"/>
      <c r="B487"/>
      <c r="C487"/>
      <c r="D487"/>
      <c r="E487"/>
      <c r="F487"/>
      <c r="G487"/>
      <c r="H487"/>
      <c r="I487"/>
      <c r="J487"/>
      <c r="K487"/>
    </row>
    <row r="488" spans="1:11" s="21" customFormat="1">
      <c r="A488"/>
      <c r="B488"/>
      <c r="C488"/>
      <c r="D488"/>
      <c r="E488"/>
      <c r="F488"/>
      <c r="G488"/>
      <c r="H488"/>
      <c r="I488"/>
      <c r="J488"/>
      <c r="K488"/>
    </row>
    <row r="489" spans="1:11" s="21" customFormat="1">
      <c r="A489"/>
      <c r="B489"/>
      <c r="C489"/>
      <c r="D489"/>
      <c r="E489"/>
      <c r="F489"/>
      <c r="G489"/>
      <c r="H489"/>
      <c r="I489"/>
      <c r="J489"/>
      <c r="K489"/>
    </row>
    <row r="490" spans="1:11" s="21" customFormat="1">
      <c r="A490"/>
      <c r="B490"/>
      <c r="C490"/>
      <c r="D490"/>
      <c r="E490"/>
      <c r="F490"/>
      <c r="G490"/>
      <c r="H490"/>
      <c r="I490"/>
      <c r="J490"/>
      <c r="K490"/>
    </row>
    <row r="491" spans="1:11" s="21" customFormat="1">
      <c r="A491"/>
      <c r="B491"/>
      <c r="C491"/>
      <c r="D491"/>
      <c r="E491"/>
      <c r="F491"/>
      <c r="G491"/>
      <c r="H491"/>
      <c r="I491"/>
      <c r="J491"/>
      <c r="K491"/>
    </row>
    <row r="492" spans="1:11" s="21" customFormat="1">
      <c r="A492"/>
      <c r="B492"/>
      <c r="C492"/>
      <c r="D492"/>
      <c r="E492"/>
      <c r="F492"/>
      <c r="G492"/>
      <c r="H492"/>
      <c r="I492"/>
      <c r="J492"/>
      <c r="K492"/>
    </row>
    <row r="493" spans="1:11" s="21" customFormat="1">
      <c r="A493"/>
      <c r="B493"/>
      <c r="C493"/>
      <c r="D493"/>
      <c r="E493"/>
      <c r="F493"/>
      <c r="G493"/>
      <c r="H493"/>
      <c r="I493"/>
      <c r="J493"/>
      <c r="K493"/>
    </row>
    <row r="494" spans="1:11" s="21" customFormat="1">
      <c r="A494"/>
      <c r="B494"/>
      <c r="C494"/>
      <c r="D494"/>
      <c r="E494"/>
      <c r="F494"/>
      <c r="G494"/>
      <c r="H494"/>
      <c r="I494"/>
      <c r="J494"/>
      <c r="K494"/>
    </row>
    <row r="495" spans="1:11" s="21" customFormat="1">
      <c r="A495"/>
      <c r="B495"/>
      <c r="C495"/>
      <c r="D495"/>
      <c r="E495"/>
      <c r="F495"/>
      <c r="G495"/>
      <c r="H495"/>
      <c r="I495"/>
      <c r="J495"/>
      <c r="K495"/>
    </row>
    <row r="496" spans="1:11" s="21" customFormat="1">
      <c r="A496"/>
      <c r="B496"/>
      <c r="C496"/>
      <c r="D496"/>
      <c r="E496"/>
      <c r="F496"/>
      <c r="G496"/>
      <c r="H496"/>
      <c r="I496"/>
      <c r="J496"/>
      <c r="K496"/>
    </row>
    <row r="497" spans="1:11" s="21" customFormat="1">
      <c r="A497"/>
      <c r="B497"/>
      <c r="C497"/>
      <c r="D497"/>
      <c r="E497"/>
      <c r="F497"/>
      <c r="G497"/>
      <c r="H497"/>
      <c r="I497"/>
      <c r="J497"/>
      <c r="K497"/>
    </row>
    <row r="498" spans="1:11" s="21" customFormat="1">
      <c r="A498"/>
      <c r="B498"/>
      <c r="C498"/>
      <c r="D498"/>
      <c r="E498"/>
      <c r="F498"/>
      <c r="G498"/>
      <c r="H498"/>
      <c r="I498"/>
      <c r="J498"/>
      <c r="K498"/>
    </row>
    <row r="499" spans="1:11" s="21" customFormat="1">
      <c r="A499"/>
      <c r="B499"/>
      <c r="C499"/>
      <c r="D499"/>
      <c r="E499"/>
      <c r="F499"/>
      <c r="G499"/>
      <c r="H499"/>
      <c r="I499"/>
      <c r="J499"/>
      <c r="K499"/>
    </row>
    <row r="500" spans="1:11" s="21" customFormat="1">
      <c r="A500"/>
      <c r="B500"/>
      <c r="C500"/>
      <c r="D500"/>
      <c r="E500"/>
      <c r="F500"/>
      <c r="G500"/>
      <c r="H500"/>
      <c r="I500"/>
      <c r="J500"/>
      <c r="K500"/>
    </row>
    <row r="501" spans="1:11" s="21" customFormat="1">
      <c r="A501"/>
      <c r="B501"/>
      <c r="C501"/>
      <c r="D501"/>
      <c r="E501"/>
      <c r="F501"/>
      <c r="G501"/>
      <c r="H501"/>
      <c r="I501"/>
      <c r="J501"/>
      <c r="K501"/>
    </row>
    <row r="502" spans="1:11" s="21" customFormat="1">
      <c r="A502"/>
      <c r="B502"/>
      <c r="C502"/>
      <c r="D502"/>
      <c r="E502"/>
      <c r="F502"/>
      <c r="G502"/>
      <c r="H502"/>
      <c r="I502"/>
      <c r="J502"/>
      <c r="K502"/>
    </row>
    <row r="503" spans="1:11" s="21" customFormat="1">
      <c r="A503"/>
      <c r="B503"/>
      <c r="C503"/>
      <c r="D503"/>
      <c r="E503"/>
      <c r="F503"/>
      <c r="G503"/>
      <c r="H503"/>
      <c r="I503"/>
      <c r="J503"/>
      <c r="K503"/>
    </row>
    <row r="504" spans="1:11" s="21" customFormat="1">
      <c r="A504"/>
      <c r="B504"/>
      <c r="C504"/>
      <c r="D504"/>
      <c r="E504"/>
      <c r="F504"/>
      <c r="G504"/>
      <c r="H504"/>
      <c r="I504"/>
      <c r="J504"/>
      <c r="K504"/>
    </row>
    <row r="505" spans="1:11" s="21" customFormat="1">
      <c r="A505"/>
      <c r="B505"/>
      <c r="C505"/>
      <c r="D505"/>
      <c r="E505"/>
      <c r="F505"/>
      <c r="G505"/>
      <c r="H505"/>
      <c r="I505"/>
      <c r="J505"/>
      <c r="K505"/>
    </row>
    <row r="506" spans="1:11" s="21" customFormat="1">
      <c r="A506"/>
      <c r="B506"/>
      <c r="C506"/>
      <c r="D506"/>
      <c r="E506"/>
      <c r="F506"/>
      <c r="G506"/>
      <c r="H506"/>
      <c r="I506"/>
      <c r="J506"/>
      <c r="K506"/>
    </row>
    <row r="507" spans="1:11" s="21" customFormat="1">
      <c r="A507"/>
      <c r="B507"/>
      <c r="C507"/>
      <c r="D507"/>
      <c r="E507"/>
      <c r="F507"/>
      <c r="G507"/>
      <c r="H507"/>
      <c r="I507"/>
      <c r="J507"/>
      <c r="K507"/>
    </row>
    <row r="508" spans="1:11" s="21" customFormat="1">
      <c r="A508"/>
      <c r="B508"/>
      <c r="C508"/>
      <c r="D508"/>
      <c r="E508"/>
      <c r="F508"/>
      <c r="G508"/>
      <c r="H508"/>
      <c r="I508"/>
      <c r="J508"/>
      <c r="K508"/>
    </row>
    <row r="509" spans="1:11" s="21" customFormat="1">
      <c r="A509"/>
      <c r="B509"/>
      <c r="C509"/>
      <c r="D509"/>
      <c r="E509"/>
      <c r="F509"/>
      <c r="G509"/>
      <c r="H509"/>
      <c r="I509"/>
      <c r="J509"/>
      <c r="K509"/>
    </row>
    <row r="510" spans="1:11" s="21" customFormat="1">
      <c r="A510"/>
      <c r="B510"/>
      <c r="C510"/>
      <c r="D510"/>
      <c r="E510"/>
      <c r="F510"/>
      <c r="G510"/>
      <c r="H510"/>
      <c r="I510"/>
      <c r="J510"/>
      <c r="K510"/>
    </row>
    <row r="511" spans="1:11" s="21" customFormat="1">
      <c r="A511"/>
      <c r="B511"/>
      <c r="C511"/>
      <c r="D511"/>
      <c r="E511"/>
      <c r="F511"/>
      <c r="G511"/>
      <c r="H511"/>
      <c r="I511"/>
      <c r="J511"/>
      <c r="K511"/>
    </row>
    <row r="512" spans="1:11" s="21" customFormat="1">
      <c r="A512"/>
      <c r="B512"/>
      <c r="C512"/>
      <c r="D512"/>
      <c r="E512"/>
      <c r="F512"/>
      <c r="G512"/>
      <c r="H512"/>
      <c r="I512"/>
      <c r="J512"/>
      <c r="K512"/>
    </row>
    <row r="513" spans="1:11" s="21" customFormat="1">
      <c r="A513"/>
      <c r="B513"/>
      <c r="C513"/>
      <c r="D513"/>
      <c r="E513"/>
      <c r="F513"/>
      <c r="G513"/>
      <c r="H513"/>
      <c r="I513"/>
      <c r="J513"/>
      <c r="K513"/>
    </row>
    <row r="514" spans="1:11" s="21" customFormat="1">
      <c r="A514"/>
      <c r="B514"/>
      <c r="C514"/>
      <c r="D514"/>
      <c r="E514"/>
      <c r="F514"/>
      <c r="G514"/>
      <c r="H514"/>
      <c r="I514"/>
      <c r="J514"/>
      <c r="K514"/>
    </row>
    <row r="515" spans="1:11" s="21" customFormat="1">
      <c r="A515"/>
      <c r="B515"/>
      <c r="C515"/>
      <c r="D515"/>
      <c r="E515"/>
      <c r="F515"/>
      <c r="G515"/>
      <c r="H515"/>
      <c r="I515"/>
      <c r="J515"/>
      <c r="K515"/>
    </row>
    <row r="516" spans="1:11" s="21" customFormat="1">
      <c r="A516"/>
      <c r="B516"/>
      <c r="C516"/>
      <c r="D516"/>
      <c r="E516"/>
      <c r="F516"/>
      <c r="G516"/>
      <c r="H516"/>
      <c r="I516"/>
      <c r="J516"/>
      <c r="K516"/>
    </row>
    <row r="517" spans="1:11" s="21" customFormat="1">
      <c r="A517"/>
      <c r="B517"/>
      <c r="C517"/>
      <c r="D517"/>
      <c r="E517"/>
      <c r="F517"/>
      <c r="G517"/>
      <c r="H517"/>
      <c r="I517"/>
      <c r="J517"/>
      <c r="K517"/>
    </row>
    <row r="518" spans="1:11" s="21" customFormat="1">
      <c r="A518"/>
      <c r="B518"/>
      <c r="C518"/>
      <c r="D518"/>
      <c r="E518"/>
      <c r="F518"/>
      <c r="G518"/>
      <c r="H518"/>
      <c r="I518"/>
      <c r="J518"/>
      <c r="K518"/>
    </row>
    <row r="519" spans="1:11" s="21" customFormat="1">
      <c r="A519"/>
      <c r="B519"/>
      <c r="C519"/>
      <c r="D519"/>
      <c r="E519"/>
      <c r="F519"/>
      <c r="G519"/>
      <c r="H519"/>
      <c r="I519"/>
      <c r="J519"/>
      <c r="K519"/>
    </row>
    <row r="520" spans="1:11" s="21" customFormat="1">
      <c r="A520"/>
      <c r="B520"/>
      <c r="C520"/>
      <c r="D520"/>
      <c r="E520"/>
      <c r="F520"/>
      <c r="G520"/>
      <c r="H520"/>
      <c r="I520"/>
      <c r="J520"/>
      <c r="K520"/>
    </row>
    <row r="521" spans="1:11" s="21" customFormat="1">
      <c r="A521"/>
      <c r="B521"/>
      <c r="C521"/>
      <c r="D521"/>
      <c r="E521"/>
      <c r="F521"/>
      <c r="G521"/>
      <c r="H521"/>
      <c r="I521"/>
      <c r="J521"/>
      <c r="K521"/>
    </row>
    <row r="522" spans="1:11" s="21" customFormat="1">
      <c r="A522"/>
      <c r="B522"/>
      <c r="C522"/>
      <c r="D522"/>
      <c r="E522"/>
      <c r="F522"/>
      <c r="G522"/>
      <c r="H522"/>
      <c r="I522"/>
      <c r="J522"/>
      <c r="K522"/>
    </row>
    <row r="523" spans="1:11" s="21" customFormat="1">
      <c r="A523"/>
      <c r="B523"/>
      <c r="C523"/>
      <c r="D523"/>
      <c r="E523"/>
      <c r="F523"/>
      <c r="G523"/>
      <c r="H523"/>
      <c r="I523"/>
      <c r="J523"/>
      <c r="K523"/>
    </row>
    <row r="524" spans="1:11" s="21" customFormat="1">
      <c r="A524"/>
      <c r="B524"/>
      <c r="C524"/>
      <c r="D524"/>
      <c r="E524"/>
      <c r="F524"/>
      <c r="G524"/>
      <c r="H524"/>
      <c r="I524"/>
      <c r="J524"/>
      <c r="K524"/>
    </row>
    <row r="525" spans="1:11" s="21" customFormat="1">
      <c r="A525"/>
      <c r="B525"/>
      <c r="C525"/>
      <c r="D525"/>
      <c r="E525"/>
      <c r="F525"/>
      <c r="G525"/>
      <c r="H525"/>
      <c r="I525"/>
      <c r="J525"/>
      <c r="K525"/>
    </row>
    <row r="526" spans="1:11" s="21" customFormat="1">
      <c r="A526"/>
      <c r="B526"/>
      <c r="C526"/>
      <c r="D526"/>
      <c r="E526"/>
      <c r="F526"/>
      <c r="G526"/>
      <c r="H526"/>
      <c r="I526"/>
      <c r="J526"/>
      <c r="K526"/>
    </row>
    <row r="527" spans="1:11" s="21" customFormat="1">
      <c r="A527"/>
      <c r="B527"/>
      <c r="C527"/>
      <c r="D527"/>
      <c r="E527"/>
      <c r="F527"/>
      <c r="G527"/>
      <c r="H527"/>
      <c r="I527"/>
      <c r="J527"/>
      <c r="K527"/>
    </row>
    <row r="528" spans="1:11" s="21" customFormat="1">
      <c r="A528"/>
      <c r="B528"/>
      <c r="C528"/>
      <c r="D528"/>
      <c r="E528"/>
      <c r="F528"/>
      <c r="G528"/>
      <c r="H528"/>
      <c r="I528"/>
      <c r="J528"/>
      <c r="K528"/>
    </row>
    <row r="529" spans="1:11" s="21" customFormat="1">
      <c r="A529"/>
      <c r="B529"/>
      <c r="C529"/>
      <c r="D529"/>
      <c r="E529"/>
      <c r="F529"/>
      <c r="G529"/>
      <c r="H529"/>
      <c r="I529"/>
      <c r="J529"/>
      <c r="K529"/>
    </row>
    <row r="530" spans="1:11" s="21" customFormat="1">
      <c r="A530"/>
      <c r="B530"/>
      <c r="C530"/>
      <c r="D530"/>
      <c r="E530"/>
      <c r="F530"/>
      <c r="G530"/>
      <c r="H530"/>
      <c r="I530"/>
      <c r="J530"/>
      <c r="K530"/>
    </row>
    <row r="531" spans="1:11" s="21" customFormat="1">
      <c r="A531"/>
      <c r="B531"/>
      <c r="C531"/>
      <c r="D531"/>
      <c r="E531"/>
      <c r="F531"/>
      <c r="G531"/>
      <c r="H531"/>
      <c r="I531"/>
      <c r="J531"/>
      <c r="K531"/>
    </row>
    <row r="532" spans="1:11" s="21" customFormat="1">
      <c r="A532"/>
      <c r="B532"/>
      <c r="C532"/>
      <c r="D532"/>
      <c r="E532"/>
      <c r="F532"/>
      <c r="G532"/>
      <c r="H532"/>
      <c r="I532"/>
      <c r="J532"/>
      <c r="K532"/>
    </row>
    <row r="533" spans="1:11" s="21" customFormat="1">
      <c r="A533"/>
      <c r="B533"/>
      <c r="C533"/>
      <c r="D533"/>
      <c r="E533"/>
      <c r="F533"/>
      <c r="G533"/>
      <c r="H533"/>
      <c r="I533"/>
      <c r="J533"/>
      <c r="K533"/>
    </row>
    <row r="534" spans="1:11" s="21" customFormat="1">
      <c r="A534"/>
      <c r="B534"/>
      <c r="C534"/>
      <c r="D534"/>
      <c r="E534"/>
      <c r="F534"/>
      <c r="G534"/>
      <c r="H534"/>
      <c r="I534"/>
      <c r="J534"/>
      <c r="K534"/>
    </row>
    <row r="535" spans="1:11" s="21" customFormat="1">
      <c r="A535"/>
      <c r="B535"/>
      <c r="C535"/>
      <c r="D535"/>
      <c r="E535"/>
      <c r="F535"/>
      <c r="G535"/>
      <c r="H535"/>
      <c r="I535"/>
      <c r="J535"/>
      <c r="K535"/>
    </row>
    <row r="536" spans="1:11" s="21" customFormat="1">
      <c r="A536"/>
      <c r="B536"/>
      <c r="C536"/>
      <c r="D536"/>
      <c r="E536"/>
      <c r="F536"/>
      <c r="G536"/>
      <c r="H536"/>
      <c r="I536"/>
      <c r="J536"/>
      <c r="K536"/>
    </row>
    <row r="537" spans="1:11" s="21" customFormat="1">
      <c r="A537"/>
      <c r="B537"/>
      <c r="C537"/>
      <c r="D537"/>
      <c r="E537"/>
      <c r="F537"/>
      <c r="G537"/>
      <c r="H537"/>
      <c r="I537"/>
      <c r="J537"/>
      <c r="K537"/>
    </row>
    <row r="538" spans="1:11" s="21" customFormat="1">
      <c r="A538"/>
      <c r="B538"/>
      <c r="C538"/>
      <c r="D538"/>
      <c r="E538"/>
      <c r="F538"/>
      <c r="G538"/>
      <c r="H538"/>
      <c r="I538"/>
      <c r="J538"/>
      <c r="K538"/>
    </row>
    <row r="539" spans="1:11" s="21" customFormat="1">
      <c r="A539"/>
      <c r="B539"/>
      <c r="C539"/>
      <c r="D539"/>
      <c r="E539"/>
      <c r="F539"/>
      <c r="G539"/>
      <c r="H539"/>
      <c r="I539"/>
      <c r="J539"/>
      <c r="K539"/>
    </row>
    <row r="540" spans="1:11" s="21" customFormat="1">
      <c r="A540"/>
      <c r="B540"/>
      <c r="C540"/>
      <c r="D540"/>
      <c r="E540"/>
      <c r="F540"/>
      <c r="G540"/>
      <c r="H540"/>
      <c r="I540"/>
      <c r="J540"/>
      <c r="K540"/>
    </row>
    <row r="541" spans="1:11" s="21" customFormat="1">
      <c r="A541"/>
      <c r="B541"/>
      <c r="C541"/>
      <c r="D541"/>
      <c r="E541"/>
      <c r="F541"/>
      <c r="G541"/>
      <c r="H541"/>
      <c r="I541"/>
      <c r="J541"/>
      <c r="K541"/>
    </row>
    <row r="542" spans="1:11" s="21" customFormat="1">
      <c r="A542"/>
      <c r="B542"/>
      <c r="C542"/>
      <c r="D542"/>
      <c r="E542"/>
      <c r="F542"/>
      <c r="G542"/>
      <c r="H542"/>
      <c r="I542"/>
      <c r="J542"/>
      <c r="K542"/>
    </row>
    <row r="543" spans="1:11" s="21" customFormat="1">
      <c r="A543"/>
      <c r="B543"/>
      <c r="C543"/>
      <c r="D543"/>
      <c r="E543"/>
      <c r="F543"/>
      <c r="G543"/>
      <c r="H543"/>
      <c r="I543"/>
      <c r="J543"/>
      <c r="K543"/>
    </row>
    <row r="544" spans="1:11" s="21" customFormat="1">
      <c r="A544"/>
      <c r="B544"/>
      <c r="C544"/>
      <c r="D544"/>
      <c r="E544"/>
      <c r="F544"/>
      <c r="G544"/>
      <c r="H544"/>
      <c r="I544"/>
      <c r="J544"/>
      <c r="K544"/>
    </row>
    <row r="545" spans="1:11" s="21" customFormat="1">
      <c r="A545"/>
      <c r="B545"/>
      <c r="C545"/>
      <c r="D545"/>
      <c r="E545"/>
      <c r="F545"/>
      <c r="G545"/>
      <c r="H545"/>
      <c r="I545"/>
      <c r="J545"/>
      <c r="K545"/>
    </row>
    <row r="546" spans="1:11" s="21" customFormat="1">
      <c r="A546"/>
      <c r="B546"/>
      <c r="C546"/>
      <c r="D546"/>
      <c r="E546"/>
      <c r="F546"/>
      <c r="G546"/>
      <c r="H546"/>
      <c r="I546"/>
      <c r="J546"/>
      <c r="K546"/>
    </row>
    <row r="547" spans="1:11" s="21" customFormat="1">
      <c r="A547"/>
      <c r="B547"/>
      <c r="C547"/>
      <c r="D547"/>
      <c r="E547"/>
      <c r="F547"/>
      <c r="G547"/>
      <c r="H547"/>
      <c r="I547"/>
      <c r="J547"/>
      <c r="K547"/>
    </row>
    <row r="548" spans="1:11" s="21" customFormat="1">
      <c r="A548"/>
      <c r="B548"/>
      <c r="C548"/>
      <c r="D548"/>
      <c r="E548"/>
      <c r="F548"/>
      <c r="G548"/>
      <c r="H548"/>
      <c r="I548"/>
      <c r="J548"/>
      <c r="K548"/>
    </row>
    <row r="549" spans="1:11" s="21" customFormat="1">
      <c r="A549"/>
      <c r="B549"/>
      <c r="C549"/>
      <c r="D549"/>
      <c r="E549"/>
      <c r="F549"/>
      <c r="G549"/>
      <c r="H549"/>
      <c r="I549"/>
      <c r="J549"/>
      <c r="K549"/>
    </row>
    <row r="550" spans="1:11" s="21" customFormat="1">
      <c r="A550"/>
      <c r="B550"/>
      <c r="C550"/>
      <c r="D550"/>
      <c r="E550"/>
      <c r="F550"/>
      <c r="G550"/>
      <c r="H550"/>
      <c r="I550"/>
      <c r="J550"/>
      <c r="K550"/>
    </row>
    <row r="551" spans="1:11" s="21" customFormat="1">
      <c r="A551"/>
      <c r="B551"/>
      <c r="C551"/>
      <c r="D551"/>
      <c r="E551"/>
      <c r="F551"/>
      <c r="G551"/>
      <c r="H551"/>
      <c r="I551"/>
      <c r="J551"/>
      <c r="K551"/>
    </row>
    <row r="552" spans="1:11" s="21" customFormat="1">
      <c r="A552"/>
      <c r="B552"/>
      <c r="C552"/>
      <c r="D552"/>
      <c r="E552"/>
      <c r="F552"/>
      <c r="G552"/>
      <c r="H552"/>
      <c r="I552"/>
      <c r="J552"/>
      <c r="K552"/>
    </row>
    <row r="553" spans="1:11" s="21" customFormat="1">
      <c r="A553"/>
      <c r="B553"/>
      <c r="C553"/>
      <c r="D553"/>
      <c r="E553"/>
      <c r="F553"/>
      <c r="G553"/>
      <c r="H553"/>
      <c r="I553"/>
      <c r="J553"/>
      <c r="K553"/>
    </row>
    <row r="554" spans="1:11" s="21" customFormat="1">
      <c r="A554"/>
      <c r="B554"/>
      <c r="C554"/>
      <c r="D554"/>
      <c r="E554"/>
      <c r="F554"/>
      <c r="G554"/>
      <c r="H554"/>
      <c r="I554"/>
      <c r="J554"/>
      <c r="K554"/>
    </row>
    <row r="555" spans="1:11" s="21" customFormat="1">
      <c r="A555"/>
      <c r="B555"/>
      <c r="C555"/>
      <c r="D555"/>
      <c r="E555"/>
      <c r="F555"/>
      <c r="G555"/>
      <c r="H555"/>
      <c r="I555"/>
      <c r="J555"/>
      <c r="K555"/>
    </row>
    <row r="556" spans="1:11" s="21" customFormat="1">
      <c r="A556"/>
      <c r="B556"/>
      <c r="C556"/>
      <c r="D556"/>
      <c r="E556"/>
      <c r="F556"/>
      <c r="G556"/>
      <c r="H556"/>
      <c r="I556"/>
      <c r="J556"/>
      <c r="K556"/>
    </row>
    <row r="557" spans="1:11" s="21" customFormat="1">
      <c r="A557"/>
      <c r="B557"/>
      <c r="C557"/>
      <c r="D557"/>
      <c r="E557"/>
      <c r="F557"/>
      <c r="G557"/>
      <c r="H557"/>
      <c r="I557"/>
      <c r="J557"/>
      <c r="K557"/>
    </row>
    <row r="558" spans="1:11" s="21" customFormat="1">
      <c r="A558"/>
      <c r="B558"/>
      <c r="C558"/>
      <c r="D558"/>
      <c r="E558"/>
      <c r="F558"/>
      <c r="G558"/>
      <c r="H558"/>
      <c r="I558"/>
      <c r="J558"/>
      <c r="K558"/>
    </row>
    <row r="559" spans="1:11" s="21" customFormat="1">
      <c r="A559"/>
      <c r="B559"/>
      <c r="C559"/>
      <c r="D559"/>
      <c r="E559"/>
      <c r="F559"/>
      <c r="G559"/>
      <c r="H559"/>
      <c r="I559"/>
      <c r="J559"/>
      <c r="K559"/>
    </row>
    <row r="560" spans="1:11" s="21" customFormat="1">
      <c r="A560"/>
      <c r="B560"/>
      <c r="C560"/>
      <c r="D560"/>
      <c r="E560"/>
      <c r="F560"/>
      <c r="G560"/>
      <c r="H560"/>
      <c r="I560"/>
      <c r="J560"/>
      <c r="K560"/>
    </row>
    <row r="561" spans="1:11" s="21" customFormat="1">
      <c r="A561"/>
      <c r="B561"/>
      <c r="C561"/>
      <c r="D561"/>
      <c r="E561"/>
      <c r="F561"/>
      <c r="G561"/>
      <c r="H561"/>
      <c r="I561"/>
      <c r="J561"/>
      <c r="K561"/>
    </row>
    <row r="562" spans="1:11" s="21" customFormat="1">
      <c r="A562"/>
      <c r="B562"/>
      <c r="C562"/>
      <c r="D562"/>
      <c r="E562"/>
      <c r="F562"/>
      <c r="G562"/>
      <c r="H562"/>
      <c r="I562"/>
      <c r="J562"/>
      <c r="K562"/>
    </row>
    <row r="563" spans="1:11" s="21" customFormat="1">
      <c r="A563"/>
      <c r="B563"/>
      <c r="C563"/>
      <c r="D563"/>
      <c r="E563"/>
      <c r="F563"/>
      <c r="G563"/>
      <c r="H563"/>
      <c r="I563"/>
      <c r="J563"/>
      <c r="K563"/>
    </row>
    <row r="564" spans="1:11" s="21" customFormat="1">
      <c r="A564"/>
      <c r="B564"/>
      <c r="C564"/>
      <c r="D564"/>
      <c r="E564"/>
      <c r="F564"/>
      <c r="G564"/>
      <c r="H564"/>
      <c r="I564"/>
      <c r="J564"/>
      <c r="K564"/>
    </row>
    <row r="565" spans="1:11" s="21" customFormat="1">
      <c r="A565"/>
      <c r="B565"/>
      <c r="C565"/>
      <c r="D565"/>
      <c r="E565"/>
      <c r="F565"/>
      <c r="G565"/>
      <c r="H565"/>
      <c r="I565"/>
      <c r="J565"/>
      <c r="K565"/>
    </row>
    <row r="566" spans="1:11" s="21" customFormat="1">
      <c r="A566"/>
      <c r="B566"/>
      <c r="C566"/>
      <c r="D566"/>
      <c r="E566"/>
      <c r="F566"/>
      <c r="G566"/>
      <c r="H566"/>
      <c r="I566"/>
      <c r="J566"/>
      <c r="K566"/>
    </row>
    <row r="567" spans="1:11" s="21" customFormat="1">
      <c r="A567"/>
      <c r="B567"/>
      <c r="C567"/>
      <c r="D567"/>
      <c r="E567"/>
      <c r="F567"/>
      <c r="G567"/>
      <c r="H567"/>
      <c r="I567"/>
      <c r="J567"/>
      <c r="K567"/>
    </row>
    <row r="568" spans="1:11" s="21" customFormat="1">
      <c r="A568"/>
      <c r="B568"/>
      <c r="C568"/>
      <c r="D568"/>
      <c r="E568"/>
      <c r="F568"/>
      <c r="G568"/>
      <c r="H568"/>
      <c r="I568"/>
      <c r="J568"/>
      <c r="K568"/>
    </row>
    <row r="569" spans="1:11" s="21" customFormat="1">
      <c r="A569"/>
      <c r="B569"/>
      <c r="C569"/>
      <c r="D569"/>
      <c r="E569"/>
      <c r="F569"/>
      <c r="G569"/>
      <c r="H569"/>
      <c r="I569"/>
      <c r="J569"/>
      <c r="K569"/>
    </row>
    <row r="570" spans="1:11" s="21" customFormat="1">
      <c r="A570"/>
      <c r="B570"/>
      <c r="C570"/>
      <c r="D570"/>
      <c r="E570"/>
      <c r="F570"/>
      <c r="G570"/>
      <c r="H570"/>
      <c r="I570"/>
      <c r="J570"/>
      <c r="K570"/>
    </row>
    <row r="571" spans="1:11" s="21" customFormat="1">
      <c r="A571"/>
      <c r="B571"/>
      <c r="C571"/>
      <c r="D571"/>
      <c r="E571"/>
      <c r="F571"/>
      <c r="G571"/>
      <c r="H571"/>
      <c r="I571"/>
      <c r="J571"/>
      <c r="K571"/>
    </row>
    <row r="572" spans="1:11" s="21" customFormat="1">
      <c r="A572"/>
      <c r="B572"/>
      <c r="C572"/>
      <c r="D572"/>
      <c r="E572"/>
      <c r="F572"/>
      <c r="G572"/>
      <c r="H572"/>
      <c r="I572"/>
      <c r="J572"/>
      <c r="K572"/>
    </row>
    <row r="573" spans="1:11" s="21" customFormat="1">
      <c r="A573"/>
      <c r="B573"/>
      <c r="C573"/>
      <c r="D573"/>
      <c r="E573"/>
      <c r="F573"/>
      <c r="G573"/>
      <c r="H573"/>
      <c r="I573"/>
      <c r="J573"/>
      <c r="K573"/>
    </row>
    <row r="574" spans="1:11" s="21" customFormat="1">
      <c r="A574"/>
      <c r="B574"/>
      <c r="C574"/>
      <c r="D574"/>
      <c r="E574"/>
      <c r="F574"/>
      <c r="G574"/>
      <c r="H574"/>
      <c r="I574"/>
      <c r="J574"/>
      <c r="K574"/>
    </row>
    <row r="575" spans="1:11" s="21" customFormat="1">
      <c r="A575"/>
      <c r="B575"/>
      <c r="C575"/>
      <c r="D575"/>
      <c r="E575"/>
      <c r="F575"/>
      <c r="G575"/>
      <c r="H575"/>
      <c r="I575"/>
      <c r="J575"/>
      <c r="K575"/>
    </row>
    <row r="576" spans="1:11" s="21" customFormat="1">
      <c r="A576"/>
      <c r="B576"/>
      <c r="C576"/>
      <c r="D576"/>
      <c r="E576"/>
      <c r="F576"/>
      <c r="G576"/>
      <c r="H576"/>
      <c r="I576"/>
      <c r="J576"/>
      <c r="K576"/>
    </row>
    <row r="577" spans="1:11" s="21" customFormat="1">
      <c r="A577"/>
      <c r="B577"/>
      <c r="C577"/>
      <c r="D577"/>
      <c r="E577"/>
      <c r="F577"/>
      <c r="G577"/>
      <c r="H577"/>
      <c r="I577"/>
      <c r="J577"/>
      <c r="K577"/>
    </row>
    <row r="578" spans="1:11" s="21" customFormat="1">
      <c r="A578"/>
      <c r="B578"/>
      <c r="C578"/>
      <c r="D578"/>
      <c r="E578"/>
      <c r="F578"/>
      <c r="G578"/>
      <c r="H578"/>
      <c r="I578"/>
      <c r="J578"/>
      <c r="K578"/>
    </row>
    <row r="579" spans="1:11" s="21" customFormat="1">
      <c r="A579"/>
      <c r="B579"/>
      <c r="C579"/>
      <c r="D579"/>
      <c r="E579"/>
      <c r="F579"/>
      <c r="G579"/>
      <c r="H579"/>
      <c r="I579"/>
      <c r="J579"/>
      <c r="K579"/>
    </row>
    <row r="580" spans="1:11" s="21" customFormat="1">
      <c r="A580"/>
      <c r="B580"/>
      <c r="C580"/>
      <c r="D580"/>
      <c r="E580"/>
      <c r="F580"/>
      <c r="G580"/>
      <c r="H580"/>
      <c r="I580"/>
      <c r="J580"/>
      <c r="K580"/>
    </row>
    <row r="581" spans="1:11" s="21" customFormat="1">
      <c r="A581"/>
      <c r="B581"/>
      <c r="C581"/>
      <c r="D581"/>
      <c r="E581"/>
      <c r="F581"/>
      <c r="G581"/>
      <c r="H581"/>
      <c r="I581"/>
      <c r="J581"/>
      <c r="K581"/>
    </row>
    <row r="582" spans="1:11" s="21" customFormat="1">
      <c r="A582"/>
      <c r="B582"/>
      <c r="C582"/>
      <c r="D582"/>
      <c r="E582"/>
      <c r="F582"/>
      <c r="G582"/>
      <c r="H582"/>
      <c r="I582"/>
      <c r="J582"/>
      <c r="K582"/>
    </row>
    <row r="583" spans="1:11" s="21" customFormat="1">
      <c r="A583"/>
      <c r="B583"/>
      <c r="C583"/>
      <c r="D583"/>
      <c r="E583"/>
      <c r="F583"/>
      <c r="G583"/>
      <c r="H583"/>
      <c r="I583"/>
      <c r="J583"/>
      <c r="K583"/>
    </row>
    <row r="584" spans="1:11" s="21" customFormat="1">
      <c r="A584"/>
      <c r="B584"/>
      <c r="C584"/>
      <c r="D584"/>
      <c r="E584"/>
      <c r="F584"/>
      <c r="G584"/>
      <c r="H584"/>
      <c r="I584"/>
      <c r="J584"/>
      <c r="K584"/>
    </row>
    <row r="585" spans="1:11" s="21" customFormat="1">
      <c r="A585"/>
      <c r="B585"/>
      <c r="C585"/>
      <c r="D585"/>
      <c r="E585"/>
      <c r="F585"/>
      <c r="G585"/>
      <c r="H585"/>
      <c r="I585"/>
      <c r="J585"/>
      <c r="K585"/>
    </row>
    <row r="586" spans="1:11" s="21" customFormat="1">
      <c r="A586"/>
      <c r="B586"/>
      <c r="C586"/>
      <c r="D586"/>
      <c r="E586"/>
      <c r="F586"/>
      <c r="G586"/>
      <c r="H586"/>
      <c r="I586"/>
      <c r="J586"/>
      <c r="K586"/>
    </row>
    <row r="587" spans="1:11" s="21" customFormat="1">
      <c r="A587"/>
      <c r="B587"/>
      <c r="C587"/>
      <c r="D587"/>
      <c r="E587"/>
      <c r="F587"/>
      <c r="G587"/>
      <c r="H587"/>
      <c r="I587"/>
      <c r="J587"/>
      <c r="K587"/>
    </row>
    <row r="588" spans="1:11" s="21" customFormat="1">
      <c r="A588"/>
      <c r="B588"/>
      <c r="C588"/>
      <c r="D588"/>
      <c r="E588"/>
      <c r="F588"/>
      <c r="G588"/>
      <c r="H588"/>
      <c r="I588"/>
      <c r="J588"/>
      <c r="K588"/>
    </row>
    <row r="589" spans="1:11" s="21" customFormat="1">
      <c r="A589"/>
      <c r="B589"/>
      <c r="C589"/>
      <c r="D589"/>
      <c r="E589"/>
      <c r="F589"/>
      <c r="G589"/>
      <c r="H589"/>
      <c r="I589"/>
      <c r="J589"/>
      <c r="K589"/>
    </row>
    <row r="590" spans="1:11" s="21" customFormat="1">
      <c r="A590"/>
      <c r="B590"/>
      <c r="C590"/>
      <c r="D590"/>
      <c r="E590"/>
      <c r="F590"/>
      <c r="G590"/>
      <c r="H590"/>
      <c r="I590"/>
      <c r="J590"/>
      <c r="K590"/>
    </row>
    <row r="591" spans="1:11" s="21" customFormat="1">
      <c r="A591"/>
      <c r="B591"/>
      <c r="C591"/>
      <c r="D591"/>
      <c r="E591"/>
      <c r="F591"/>
      <c r="G591"/>
      <c r="H591"/>
      <c r="I591"/>
      <c r="J591"/>
      <c r="K591"/>
    </row>
    <row r="592" spans="1:11" s="21" customFormat="1">
      <c r="A592"/>
      <c r="B592"/>
      <c r="C592"/>
      <c r="D592"/>
      <c r="E592"/>
      <c r="F592"/>
      <c r="G592"/>
      <c r="H592"/>
      <c r="I592"/>
      <c r="J592"/>
      <c r="K592"/>
    </row>
    <row r="593" spans="1:11" s="21" customFormat="1">
      <c r="A593"/>
      <c r="B593"/>
      <c r="C593"/>
      <c r="D593"/>
      <c r="E593"/>
      <c r="F593"/>
      <c r="G593"/>
      <c r="H593"/>
      <c r="I593"/>
      <c r="J593"/>
      <c r="K593"/>
    </row>
    <row r="594" spans="1:11" s="21" customFormat="1">
      <c r="A594"/>
      <c r="B594"/>
      <c r="C594"/>
      <c r="D594"/>
      <c r="E594"/>
      <c r="F594"/>
      <c r="G594"/>
      <c r="H594"/>
      <c r="I594"/>
      <c r="J594"/>
      <c r="K594"/>
    </row>
    <row r="595" spans="1:11" s="21" customFormat="1">
      <c r="A595"/>
      <c r="B595"/>
      <c r="C595"/>
      <c r="D595"/>
      <c r="E595"/>
      <c r="F595"/>
      <c r="G595"/>
      <c r="H595"/>
      <c r="I595"/>
      <c r="J595"/>
      <c r="K595"/>
    </row>
    <row r="596" spans="1:11" s="21" customFormat="1">
      <c r="A596"/>
      <c r="B596"/>
      <c r="C596"/>
      <c r="D596"/>
      <c r="E596"/>
      <c r="F596"/>
      <c r="G596"/>
      <c r="H596"/>
      <c r="I596"/>
      <c r="J596"/>
      <c r="K596"/>
    </row>
    <row r="597" spans="1:11" s="21" customFormat="1">
      <c r="A597"/>
      <c r="B597"/>
      <c r="C597"/>
      <c r="D597"/>
      <c r="E597"/>
      <c r="F597"/>
      <c r="G597"/>
      <c r="H597"/>
      <c r="I597"/>
      <c r="J597"/>
      <c r="K597"/>
    </row>
    <row r="598" spans="1:11" s="21" customFormat="1">
      <c r="A598"/>
      <c r="B598"/>
      <c r="C598"/>
      <c r="D598"/>
      <c r="E598"/>
      <c r="F598"/>
      <c r="G598"/>
      <c r="H598"/>
      <c r="I598"/>
      <c r="J598"/>
      <c r="K598"/>
    </row>
    <row r="599" spans="1:11" s="21" customFormat="1">
      <c r="A599"/>
      <c r="B599"/>
      <c r="C599"/>
      <c r="D599"/>
      <c r="E599"/>
      <c r="F599"/>
      <c r="G599"/>
      <c r="H599"/>
      <c r="I599"/>
      <c r="J599"/>
      <c r="K599"/>
    </row>
    <row r="600" spans="1:11" s="21" customFormat="1">
      <c r="A600"/>
      <c r="B600"/>
      <c r="C600"/>
      <c r="D600"/>
      <c r="E600"/>
      <c r="F600"/>
      <c r="G600"/>
      <c r="H600"/>
      <c r="I600"/>
      <c r="J600"/>
      <c r="K600"/>
    </row>
    <row r="601" spans="1:11" s="21" customFormat="1">
      <c r="A601"/>
      <c r="B601"/>
      <c r="C601"/>
      <c r="D601"/>
      <c r="E601"/>
      <c r="F601"/>
      <c r="G601"/>
      <c r="H601"/>
      <c r="I601"/>
      <c r="J601"/>
      <c r="K601"/>
    </row>
    <row r="602" spans="1:11" s="21" customFormat="1">
      <c r="A602"/>
      <c r="B602"/>
      <c r="C602"/>
      <c r="D602"/>
      <c r="E602"/>
      <c r="F602"/>
      <c r="G602"/>
      <c r="H602"/>
      <c r="I602"/>
      <c r="J602"/>
      <c r="K602"/>
    </row>
    <row r="603" spans="1:11" s="21" customFormat="1">
      <c r="A603"/>
      <c r="B603"/>
      <c r="C603"/>
      <c r="D603"/>
      <c r="E603"/>
      <c r="F603"/>
      <c r="G603"/>
      <c r="H603"/>
      <c r="I603"/>
      <c r="J603"/>
      <c r="K603"/>
    </row>
    <row r="604" spans="1:11" s="21" customFormat="1">
      <c r="A604"/>
      <c r="B604"/>
      <c r="C604"/>
      <c r="D604"/>
      <c r="E604"/>
      <c r="F604"/>
      <c r="G604"/>
      <c r="H604"/>
      <c r="I604"/>
      <c r="J604"/>
      <c r="K604"/>
    </row>
    <row r="605" spans="1:11" s="21" customFormat="1">
      <c r="A605"/>
      <c r="B605"/>
      <c r="C605"/>
      <c r="D605"/>
      <c r="E605"/>
      <c r="F605"/>
      <c r="G605"/>
      <c r="H605"/>
      <c r="I605"/>
      <c r="J605"/>
      <c r="K605"/>
    </row>
    <row r="606" spans="1:11" s="21" customFormat="1">
      <c r="A606"/>
      <c r="B606"/>
      <c r="C606"/>
      <c r="D606"/>
      <c r="E606"/>
      <c r="F606"/>
      <c r="G606"/>
      <c r="H606"/>
      <c r="I606"/>
      <c r="J606"/>
      <c r="K606"/>
    </row>
    <row r="607" spans="1:11" s="21" customFormat="1">
      <c r="A607"/>
      <c r="B607"/>
      <c r="C607"/>
      <c r="D607"/>
      <c r="E607"/>
      <c r="F607"/>
      <c r="G607"/>
      <c r="H607"/>
      <c r="I607"/>
      <c r="J607"/>
      <c r="K607"/>
    </row>
    <row r="608" spans="1:11" s="21" customFormat="1">
      <c r="A608"/>
      <c r="B608"/>
      <c r="C608"/>
      <c r="D608"/>
      <c r="E608"/>
      <c r="F608"/>
      <c r="G608"/>
      <c r="H608"/>
      <c r="I608"/>
      <c r="J608"/>
      <c r="K608"/>
    </row>
    <row r="609" spans="1:11" s="21" customFormat="1">
      <c r="A609"/>
      <c r="B609"/>
      <c r="C609"/>
      <c r="D609"/>
      <c r="E609"/>
      <c r="F609"/>
      <c r="G609"/>
      <c r="H609"/>
      <c r="I609"/>
      <c r="J609"/>
      <c r="K609"/>
    </row>
  </sheetData>
  <mergeCells count="12">
    <mergeCell ref="A5:A7"/>
    <mergeCell ref="B5:B7"/>
    <mergeCell ref="C5:C7"/>
    <mergeCell ref="D5:D7"/>
    <mergeCell ref="E5:E7"/>
    <mergeCell ref="H5:I6"/>
    <mergeCell ref="J5:J7"/>
    <mergeCell ref="I126:I127"/>
    <mergeCell ref="J126:J127"/>
    <mergeCell ref="D2:G3"/>
    <mergeCell ref="F5:F7"/>
    <mergeCell ref="G5:G7"/>
  </mergeCells>
  <conditionalFormatting sqref="H5 H7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8"/>
  <sheetViews>
    <sheetView tabSelected="1" workbookViewId="0">
      <selection activeCell="A9" sqref="A9:XFD9"/>
    </sheetView>
  </sheetViews>
  <sheetFormatPr defaultColWidth="18.42578125" defaultRowHeight="15"/>
  <cols>
    <col min="1" max="1" width="16.5703125" style="102" customWidth="1"/>
    <col min="2" max="2" width="18.42578125" style="102"/>
    <col min="3" max="3" width="10.42578125" style="102" customWidth="1"/>
    <col min="4" max="4" width="8" style="102" customWidth="1"/>
    <col min="5" max="5" width="12.28515625" style="102" customWidth="1"/>
    <col min="6" max="6" width="12.5703125" style="102" customWidth="1"/>
    <col min="7" max="8" width="9.85546875" style="102" customWidth="1"/>
    <col min="9" max="9" width="10.5703125" style="102" bestFit="1" customWidth="1"/>
    <col min="10" max="10" width="14.5703125" style="102" customWidth="1"/>
    <col min="11" max="16384" width="18.42578125" style="102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>
      <c r="A2" s="4"/>
      <c r="B2" s="5"/>
      <c r="C2" s="6"/>
      <c r="D2" s="159" t="s">
        <v>26</v>
      </c>
      <c r="E2" s="160"/>
      <c r="F2" s="160"/>
      <c r="G2" s="160"/>
      <c r="H2" s="6"/>
      <c r="I2" s="6"/>
      <c r="J2" s="7"/>
    </row>
    <row r="3" spans="1:11">
      <c r="A3" s="4"/>
      <c r="B3" s="6"/>
      <c r="C3" s="6"/>
      <c r="D3" s="160"/>
      <c r="E3" s="160"/>
      <c r="F3" s="160"/>
      <c r="G3" s="160"/>
      <c r="H3" s="6"/>
      <c r="I3" s="6"/>
      <c r="J3" s="7"/>
    </row>
    <row r="4" spans="1:11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1">
      <c r="A5" s="161" t="s">
        <v>0</v>
      </c>
      <c r="B5" s="164" t="s">
        <v>1</v>
      </c>
      <c r="C5" s="164" t="s">
        <v>11</v>
      </c>
      <c r="D5" s="164" t="s">
        <v>2</v>
      </c>
      <c r="E5" s="155" t="s">
        <v>3</v>
      </c>
      <c r="F5" s="155" t="s">
        <v>4</v>
      </c>
      <c r="G5" s="155" t="s">
        <v>5</v>
      </c>
      <c r="H5" s="151" t="s">
        <v>6</v>
      </c>
      <c r="I5" s="152"/>
      <c r="J5" s="155" t="s">
        <v>7</v>
      </c>
      <c r="K5" s="146"/>
    </row>
    <row r="6" spans="1:11">
      <c r="A6" s="162"/>
      <c r="B6" s="165"/>
      <c r="C6" s="167"/>
      <c r="D6" s="167"/>
      <c r="E6" s="156"/>
      <c r="F6" s="156"/>
      <c r="G6" s="156"/>
      <c r="H6" s="153"/>
      <c r="I6" s="154"/>
      <c r="J6" s="156"/>
      <c r="K6" s="146"/>
    </row>
    <row r="7" spans="1:11" ht="15.75">
      <c r="A7" s="163"/>
      <c r="B7" s="166"/>
      <c r="C7" s="168"/>
      <c r="D7" s="168"/>
      <c r="E7" s="157"/>
      <c r="F7" s="157"/>
      <c r="G7" s="157"/>
      <c r="H7" s="16" t="s">
        <v>4</v>
      </c>
      <c r="I7" s="16" t="s">
        <v>5</v>
      </c>
      <c r="J7" s="157"/>
      <c r="K7" s="146"/>
    </row>
    <row r="8" spans="1:11" ht="15.75">
      <c r="A8" s="11"/>
      <c r="B8" s="12"/>
      <c r="C8" s="15"/>
      <c r="D8" s="12"/>
      <c r="E8" s="13"/>
      <c r="F8" s="13"/>
      <c r="G8" s="13"/>
      <c r="H8" s="13"/>
      <c r="I8" s="13"/>
      <c r="J8" s="14"/>
      <c r="K8" s="146"/>
    </row>
    <row r="9" spans="1:11" s="150" customFormat="1" ht="15.75">
      <c r="A9" s="11">
        <v>43810</v>
      </c>
      <c r="B9" s="12" t="s">
        <v>16</v>
      </c>
      <c r="C9" s="15">
        <v>100</v>
      </c>
      <c r="D9" s="12" t="s">
        <v>8</v>
      </c>
      <c r="E9" s="12">
        <v>4165</v>
      </c>
      <c r="F9" s="13">
        <v>4135</v>
      </c>
      <c r="G9" s="13">
        <v>4105</v>
      </c>
      <c r="H9" s="56">
        <f t="shared" ref="H9" si="0">(IF(D9="SELL",E9-F9,IF(D9="BUY",F9-E9)))*C9</f>
        <v>3000</v>
      </c>
      <c r="I9" s="56">
        <v>0</v>
      </c>
      <c r="J9" s="56">
        <f t="shared" ref="J9" si="1">SUM(H9,I9)</f>
        <v>3000</v>
      </c>
    </row>
    <row r="10" spans="1:11" s="146" customFormat="1" ht="15.75">
      <c r="A10" s="11">
        <v>43783</v>
      </c>
      <c r="B10" s="12" t="s">
        <v>12</v>
      </c>
      <c r="C10" s="15">
        <v>5000</v>
      </c>
      <c r="D10" s="12" t="s">
        <v>9</v>
      </c>
      <c r="E10" s="12">
        <v>194.1</v>
      </c>
      <c r="F10" s="13">
        <v>193.2</v>
      </c>
      <c r="G10" s="13">
        <v>0</v>
      </c>
      <c r="H10" s="56">
        <f t="shared" ref="H10" si="2">(IF(D10="SELL",E10-F10,IF(D10="BUY",F10-E10)))*C10</f>
        <v>-4500.0000000000282</v>
      </c>
      <c r="I10" s="56">
        <v>0</v>
      </c>
      <c r="J10" s="56">
        <f t="shared" ref="J10" si="3">SUM(H10,I10)</f>
        <v>-4500.0000000000282</v>
      </c>
    </row>
    <row r="11" spans="1:11" s="146" customFormat="1" ht="15.75">
      <c r="A11" s="11">
        <v>43783</v>
      </c>
      <c r="B11" s="12" t="s">
        <v>16</v>
      </c>
      <c r="C11" s="15">
        <v>100</v>
      </c>
      <c r="D11" s="12" t="s">
        <v>9</v>
      </c>
      <c r="E11" s="12">
        <v>4155</v>
      </c>
      <c r="F11" s="13">
        <v>4185</v>
      </c>
      <c r="G11" s="13">
        <v>4230</v>
      </c>
      <c r="H11" s="56">
        <f t="shared" ref="H11" si="4">(IF(D11="SELL",E11-F11,IF(D11="BUY",F11-E11)))*C11</f>
        <v>3000</v>
      </c>
      <c r="I11" s="56">
        <v>0</v>
      </c>
      <c r="J11" s="56">
        <f t="shared" ref="J11" si="5">SUM(H11,I11)</f>
        <v>3000</v>
      </c>
    </row>
    <row r="12" spans="1:11" s="146" customFormat="1" ht="15.75">
      <c r="A12" s="11">
        <v>43781</v>
      </c>
      <c r="B12" s="12" t="s">
        <v>16</v>
      </c>
      <c r="C12" s="15">
        <v>100</v>
      </c>
      <c r="D12" s="12" t="s">
        <v>8</v>
      </c>
      <c r="E12" s="12">
        <v>4080</v>
      </c>
      <c r="F12" s="13">
        <v>4118</v>
      </c>
      <c r="G12" s="13">
        <v>0</v>
      </c>
      <c r="H12" s="56">
        <f t="shared" ref="H12" si="6">(IF(D12="SELL",E12-F12,IF(D12="BUY",F12-E12)))*C12</f>
        <v>-3800</v>
      </c>
      <c r="I12" s="56">
        <v>0</v>
      </c>
      <c r="J12" s="56">
        <f t="shared" ref="J12" si="7">SUM(H12,I12)</f>
        <v>-3800</v>
      </c>
    </row>
    <row r="13" spans="1:11" s="146" customFormat="1" ht="15.75">
      <c r="A13" s="11">
        <v>43760</v>
      </c>
      <c r="B13" s="12" t="s">
        <v>16</v>
      </c>
      <c r="C13" s="15">
        <v>100</v>
      </c>
      <c r="D13" s="12" t="s">
        <v>9</v>
      </c>
      <c r="E13" s="12">
        <v>3840</v>
      </c>
      <c r="F13" s="13">
        <v>3860</v>
      </c>
      <c r="G13" s="13">
        <v>3890</v>
      </c>
      <c r="H13" s="56">
        <f t="shared" ref="H13" si="8">(IF(D13="SELL",E13-F13,IF(D13="BUY",F13-E13)))*C13</f>
        <v>2000</v>
      </c>
      <c r="I13" s="56">
        <v>0</v>
      </c>
      <c r="J13" s="56">
        <f t="shared" ref="J13" si="9">SUM(H13,I13)</f>
        <v>2000</v>
      </c>
    </row>
    <row r="14" spans="1:11" s="144" customFormat="1" ht="15.75">
      <c r="A14" s="11">
        <v>43749</v>
      </c>
      <c r="B14" s="12" t="s">
        <v>16</v>
      </c>
      <c r="C14" s="15">
        <v>100</v>
      </c>
      <c r="D14" s="12" t="s">
        <v>9</v>
      </c>
      <c r="E14" s="12">
        <v>3830</v>
      </c>
      <c r="F14" s="13">
        <v>3860</v>
      </c>
      <c r="G14" s="13">
        <v>3900</v>
      </c>
      <c r="H14" s="56">
        <f t="shared" ref="H14" si="10">(IF(D14="SELL",E14-F14,IF(D14="BUY",F14-E14)))*C14</f>
        <v>3000</v>
      </c>
      <c r="I14" s="56">
        <f t="shared" ref="I14" si="11">(IF(D14="SELL",IF(G14="",0,F14-G14),IF(D14="BUY",IF(G14="",0,G14-F14))))*C14</f>
        <v>4000</v>
      </c>
      <c r="J14" s="56">
        <f t="shared" ref="J14" si="12">SUM(H14,I14)</f>
        <v>7000</v>
      </c>
    </row>
    <row r="15" spans="1:11" s="143" customFormat="1" ht="15.75">
      <c r="A15" s="11">
        <v>43748</v>
      </c>
      <c r="B15" s="12" t="s">
        <v>16</v>
      </c>
      <c r="C15" s="15">
        <v>100</v>
      </c>
      <c r="D15" s="12" t="s">
        <v>9</v>
      </c>
      <c r="E15" s="12">
        <v>3765</v>
      </c>
      <c r="F15" s="13">
        <v>3800</v>
      </c>
      <c r="G15" s="13">
        <v>3830</v>
      </c>
      <c r="H15" s="56">
        <f t="shared" ref="H15" si="13">(IF(D15="SELL",E15-F15,IF(D15="BUY",F15-E15)))*C15</f>
        <v>3500</v>
      </c>
      <c r="I15" s="56">
        <v>0</v>
      </c>
      <c r="J15" s="56">
        <f t="shared" ref="J15" si="14">SUM(H15,I15)</f>
        <v>3500</v>
      </c>
    </row>
    <row r="16" spans="1:11" s="143" customFormat="1" ht="15.75">
      <c r="A16" s="11">
        <v>43738</v>
      </c>
      <c r="B16" s="12" t="s">
        <v>16</v>
      </c>
      <c r="C16" s="15">
        <v>100</v>
      </c>
      <c r="D16" s="12" t="s">
        <v>9</v>
      </c>
      <c r="E16" s="12">
        <v>3920</v>
      </c>
      <c r="F16" s="13">
        <v>3890</v>
      </c>
      <c r="G16" s="13">
        <v>0</v>
      </c>
      <c r="H16" s="56">
        <f>(IF(D16="SELL",E16-F16,IF(D16="BUY",F16-E16)))*C16</f>
        <v>-3000</v>
      </c>
      <c r="I16" s="56">
        <v>0</v>
      </c>
      <c r="J16" s="56">
        <f t="shared" ref="J16" si="15">SUM(H16,I16)</f>
        <v>-3000</v>
      </c>
    </row>
    <row r="17" spans="1:10" s="143" customFormat="1" ht="15.75">
      <c r="A17" s="11">
        <v>43735</v>
      </c>
      <c r="B17" s="12" t="s">
        <v>12</v>
      </c>
      <c r="C17" s="15">
        <v>5000</v>
      </c>
      <c r="D17" s="12" t="s">
        <v>9</v>
      </c>
      <c r="E17" s="12">
        <v>183</v>
      </c>
      <c r="F17" s="13">
        <v>183.8</v>
      </c>
      <c r="G17" s="13">
        <v>185.1</v>
      </c>
      <c r="H17" s="56">
        <f t="shared" ref="H17" si="16">(IF(D17="SELL",E17-F17,IF(D17="BUY",F17-E17)))*C17</f>
        <v>4000.0000000000568</v>
      </c>
      <c r="I17" s="56">
        <f t="shared" ref="I17" si="17">(IF(D17="SELL",IF(G17="",0,F17-G17),IF(D17="BUY",IF(G17="",0,G17-F17))))*C17</f>
        <v>6499.9999999999145</v>
      </c>
      <c r="J17" s="56">
        <f t="shared" ref="J17" si="18">SUM(H17,I17)</f>
        <v>10499.999999999971</v>
      </c>
    </row>
    <row r="18" spans="1:10" s="143" customFormat="1" ht="15.75">
      <c r="A18" s="11">
        <v>43735</v>
      </c>
      <c r="B18" s="12" t="s">
        <v>16</v>
      </c>
      <c r="C18" s="15">
        <v>100</v>
      </c>
      <c r="D18" s="12" t="s">
        <v>8</v>
      </c>
      <c r="E18" s="12">
        <v>3930</v>
      </c>
      <c r="F18" s="13">
        <v>3900</v>
      </c>
      <c r="G18" s="13">
        <v>3865</v>
      </c>
      <c r="H18" s="56">
        <f t="shared" ref="H18" si="19">(IF(D18="SELL",E18-F18,IF(D18="BUY",F18-E18)))*C18</f>
        <v>3000</v>
      </c>
      <c r="I18" s="56">
        <f t="shared" ref="I18" si="20">(IF(D18="SELL",IF(G18="",0,F18-G18),IF(D18="BUY",IF(G18="",0,G18-F18))))*C18</f>
        <v>3500</v>
      </c>
      <c r="J18" s="56">
        <f t="shared" ref="J18" si="21">SUM(H18,I18)</f>
        <v>6500</v>
      </c>
    </row>
    <row r="19" spans="1:10" s="143" customFormat="1" ht="15.75">
      <c r="A19" s="11">
        <v>43732</v>
      </c>
      <c r="B19" s="12" t="s">
        <v>16</v>
      </c>
      <c r="C19" s="15">
        <v>100</v>
      </c>
      <c r="D19" s="12" t="s">
        <v>8</v>
      </c>
      <c r="E19" s="12">
        <v>4120</v>
      </c>
      <c r="F19" s="13">
        <v>4100</v>
      </c>
      <c r="G19" s="13">
        <v>4080</v>
      </c>
      <c r="H19" s="56">
        <v>5000</v>
      </c>
      <c r="I19" s="56">
        <v>5000</v>
      </c>
      <c r="J19" s="56">
        <v>10000</v>
      </c>
    </row>
    <row r="20" spans="1:10" s="142" customFormat="1" ht="15.75">
      <c r="A20" s="11">
        <v>43731</v>
      </c>
      <c r="B20" s="12" t="s">
        <v>17</v>
      </c>
      <c r="C20" s="15">
        <v>1250</v>
      </c>
      <c r="D20" s="12" t="s">
        <v>9</v>
      </c>
      <c r="E20" s="12">
        <v>178</v>
      </c>
      <c r="F20" s="13">
        <v>179</v>
      </c>
      <c r="G20" s="13">
        <v>0</v>
      </c>
      <c r="H20" s="56">
        <f>(IF(D20="SELL",E20-F20,IF(D20="BUY",F20-E20)))*C20</f>
        <v>1250</v>
      </c>
      <c r="I20" s="56">
        <v>0</v>
      </c>
      <c r="J20" s="56">
        <f t="shared" ref="J20" si="22">SUM(H20,I20)</f>
        <v>1250</v>
      </c>
    </row>
    <row r="21" spans="1:10" s="142" customFormat="1" ht="15.75">
      <c r="A21" s="11">
        <v>43731</v>
      </c>
      <c r="B21" s="12" t="s">
        <v>16</v>
      </c>
      <c r="C21" s="15">
        <v>100</v>
      </c>
      <c r="D21" s="12" t="s">
        <v>8</v>
      </c>
      <c r="E21" s="12">
        <v>4110</v>
      </c>
      <c r="F21" s="13">
        <v>4085</v>
      </c>
      <c r="G21" s="13">
        <v>4055</v>
      </c>
      <c r="H21" s="56">
        <f>(IF(D21="SELL",E21-F21,IF(D21="BUY",F21-E21)))*C21</f>
        <v>2500</v>
      </c>
      <c r="I21" s="56">
        <v>0</v>
      </c>
      <c r="J21" s="56">
        <f t="shared" ref="J21" si="23">SUM(H21,I21)</f>
        <v>2500</v>
      </c>
    </row>
    <row r="22" spans="1:10" s="142" customFormat="1" ht="15.75">
      <c r="A22" s="11">
        <v>43726</v>
      </c>
      <c r="B22" s="12" t="s">
        <v>16</v>
      </c>
      <c r="C22" s="15">
        <v>100</v>
      </c>
      <c r="D22" s="12" t="s">
        <v>28</v>
      </c>
      <c r="E22" s="12">
        <v>4180</v>
      </c>
      <c r="F22" s="13">
        <v>4160</v>
      </c>
      <c r="G22" s="13">
        <v>4135</v>
      </c>
      <c r="H22" s="56">
        <v>5000</v>
      </c>
      <c r="I22" s="56">
        <v>5000</v>
      </c>
      <c r="J22" s="56">
        <v>10000</v>
      </c>
    </row>
    <row r="23" spans="1:10" s="142" customFormat="1" ht="15.75">
      <c r="A23" s="11">
        <v>43724</v>
      </c>
      <c r="B23" s="12" t="s">
        <v>16</v>
      </c>
      <c r="C23" s="15">
        <v>100</v>
      </c>
      <c r="D23" s="12" t="s">
        <v>8</v>
      </c>
      <c r="E23" s="12">
        <v>4223</v>
      </c>
      <c r="F23" s="13">
        <v>4208</v>
      </c>
      <c r="G23" s="13">
        <v>4180</v>
      </c>
      <c r="H23" s="56">
        <f t="shared" ref="H23" si="24">(IF(D23="SELL",E23-F23,IF(D23="BUY",F23-E23)))*C23</f>
        <v>1500</v>
      </c>
      <c r="I23" s="56">
        <f t="shared" ref="I23" si="25">(IF(D23="SELL",IF(G23="",0,F23-G23),IF(D23="BUY",IF(G23="",0,G23-F23))))*C23</f>
        <v>2800</v>
      </c>
      <c r="J23" s="56">
        <f t="shared" ref="J23" si="26">SUM(H23,I23)</f>
        <v>4300</v>
      </c>
    </row>
    <row r="24" spans="1:10" s="142" customFormat="1" ht="15.75">
      <c r="A24" s="11">
        <v>43720</v>
      </c>
      <c r="B24" s="12" t="s">
        <v>16</v>
      </c>
      <c r="C24" s="15">
        <v>100</v>
      </c>
      <c r="D24" s="12" t="s">
        <v>8</v>
      </c>
      <c r="E24" s="12">
        <v>3938</v>
      </c>
      <c r="F24" s="13">
        <v>3900</v>
      </c>
      <c r="G24" s="13">
        <v>3850</v>
      </c>
      <c r="H24" s="56">
        <f t="shared" ref="H24" si="27">(IF(D24="SELL",E24-F24,IF(D24="BUY",F24-E24)))*C24</f>
        <v>3800</v>
      </c>
      <c r="I24" s="56">
        <f t="shared" ref="I24" si="28">(IF(D24="SELL",IF(G24="",0,F24-G24),IF(D24="BUY",IF(G24="",0,G24-F24))))*C24</f>
        <v>5000</v>
      </c>
      <c r="J24" s="56">
        <f t="shared" ref="J24" si="29">SUM(H24,I24)</f>
        <v>8800</v>
      </c>
    </row>
    <row r="25" spans="1:10" s="142" customFormat="1" ht="15.75">
      <c r="A25" s="11">
        <v>43719</v>
      </c>
      <c r="B25" s="12" t="s">
        <v>16</v>
      </c>
      <c r="C25" s="15">
        <v>100</v>
      </c>
      <c r="D25" s="12" t="s">
        <v>9</v>
      </c>
      <c r="E25" s="12">
        <v>4180</v>
      </c>
      <c r="F25" s="13">
        <v>4135</v>
      </c>
      <c r="G25" s="13">
        <v>0</v>
      </c>
      <c r="H25" s="56">
        <f t="shared" ref="H25" si="30">(IF(D25="SELL",E25-F25,IF(D25="BUY",F25-E25)))*C25</f>
        <v>-4500</v>
      </c>
      <c r="I25" s="56">
        <v>0</v>
      </c>
      <c r="J25" s="56">
        <f t="shared" ref="J25" si="31">SUM(H25,I25)</f>
        <v>-4500</v>
      </c>
    </row>
    <row r="26" spans="1:10" s="142" customFormat="1" ht="15.75">
      <c r="A26" s="11">
        <v>43717</v>
      </c>
      <c r="B26" s="12" t="s">
        <v>16</v>
      </c>
      <c r="C26" s="15">
        <v>100</v>
      </c>
      <c r="D26" s="12" t="s">
        <v>9</v>
      </c>
      <c r="E26" s="12">
        <v>4100</v>
      </c>
      <c r="F26" s="13">
        <v>4138</v>
      </c>
      <c r="G26" s="13">
        <v>4183</v>
      </c>
      <c r="H26" s="56">
        <f t="shared" ref="H26" si="32">(IF(D26="SELL",E26-F26,IF(D26="BUY",F26-E26)))*C26</f>
        <v>3800</v>
      </c>
      <c r="I26" s="56">
        <v>0</v>
      </c>
      <c r="J26" s="56">
        <f t="shared" ref="J26" si="33">SUM(H26,I26)</f>
        <v>3800</v>
      </c>
    </row>
    <row r="27" spans="1:10" s="141" customFormat="1" ht="15.75">
      <c r="A27" s="11">
        <v>43714</v>
      </c>
      <c r="B27" s="12" t="s">
        <v>16</v>
      </c>
      <c r="C27" s="15">
        <v>100</v>
      </c>
      <c r="D27" s="12" t="s">
        <v>8</v>
      </c>
      <c r="E27" s="12">
        <v>3995</v>
      </c>
      <c r="F27" s="13">
        <v>3950</v>
      </c>
      <c r="G27" s="13">
        <v>3900</v>
      </c>
      <c r="H27" s="56">
        <f t="shared" ref="H27" si="34">(IF(D27="SELL",E27-F27,IF(D27="BUY",F27-E27)))*C27</f>
        <v>4500</v>
      </c>
      <c r="I27" s="56">
        <v>0</v>
      </c>
      <c r="J27" s="56">
        <f t="shared" ref="J27" si="35">SUM(H27,I27)</f>
        <v>4500</v>
      </c>
    </row>
    <row r="28" spans="1:10" s="141" customFormat="1" ht="15.75">
      <c r="A28" s="11">
        <v>43713</v>
      </c>
      <c r="B28" s="12" t="s">
        <v>16</v>
      </c>
      <c r="C28" s="15">
        <v>100</v>
      </c>
      <c r="D28" s="12" t="s">
        <v>9</v>
      </c>
      <c r="E28" s="12">
        <v>4060</v>
      </c>
      <c r="F28" s="13">
        <v>4100</v>
      </c>
      <c r="G28" s="13">
        <v>4135</v>
      </c>
      <c r="H28" s="56">
        <f t="shared" ref="H28" si="36">(IF(D28="SELL",E28-F28,IF(D28="BUY",F28-E28)))*C28</f>
        <v>4000</v>
      </c>
      <c r="I28" s="56">
        <f>(IF(D28="SELL",IF(G28="",0,F28-G28),IF(D28="BUY",IF(G28="",0,G28-F28))))*C28</f>
        <v>3500</v>
      </c>
      <c r="J28" s="56">
        <f t="shared" ref="J28" si="37">SUM(H28,I28)</f>
        <v>7500</v>
      </c>
    </row>
    <row r="29" spans="1:10" s="141" customFormat="1" ht="15.75">
      <c r="A29" s="11">
        <v>43712</v>
      </c>
      <c r="B29" s="12" t="s">
        <v>16</v>
      </c>
      <c r="C29" s="15">
        <v>100</v>
      </c>
      <c r="D29" s="12" t="s">
        <v>9</v>
      </c>
      <c r="E29" s="12">
        <v>3935</v>
      </c>
      <c r="F29" s="13">
        <v>3965</v>
      </c>
      <c r="G29" s="13">
        <v>4000</v>
      </c>
      <c r="H29" s="56">
        <f t="shared" ref="H29" si="38">(IF(D29="SELL",E29-F29,IF(D29="BUY",F29-E29)))*C29</f>
        <v>3000</v>
      </c>
      <c r="I29" s="56">
        <f>(IF(D29="SELL",IF(G29="",0,F29-G29),IF(D29="BUY",IF(G29="",0,G29-F29))))*C29</f>
        <v>3500</v>
      </c>
      <c r="J29" s="56">
        <f t="shared" ref="J29" si="39">SUM(H29,I29)</f>
        <v>6500</v>
      </c>
    </row>
    <row r="30" spans="1:10" s="141" customFormat="1" ht="15.75">
      <c r="A30" s="11">
        <v>43711</v>
      </c>
      <c r="B30" s="12" t="s">
        <v>17</v>
      </c>
      <c r="C30" s="15">
        <v>1250</v>
      </c>
      <c r="D30" s="12" t="s">
        <v>9</v>
      </c>
      <c r="E30" s="12">
        <v>170.8</v>
      </c>
      <c r="F30" s="13">
        <v>171.55</v>
      </c>
      <c r="G30" s="13">
        <v>0</v>
      </c>
      <c r="H30" s="56">
        <f t="shared" ref="H30" si="40">(IF(D30="SELL",E30-F30,IF(D30="BUY",F30-E30)))*C30</f>
        <v>937.5</v>
      </c>
      <c r="I30" s="56">
        <v>0</v>
      </c>
      <c r="J30" s="56">
        <f t="shared" ref="J30" si="41">SUM(H30,I30)</f>
        <v>937.5</v>
      </c>
    </row>
    <row r="31" spans="1:10" s="140" customFormat="1" ht="15.75">
      <c r="A31" s="11">
        <v>43705</v>
      </c>
      <c r="B31" s="12" t="s">
        <v>16</v>
      </c>
      <c r="C31" s="15">
        <v>100</v>
      </c>
      <c r="D31" s="12" t="s">
        <v>9</v>
      </c>
      <c r="E31" s="13">
        <v>4001</v>
      </c>
      <c r="F31" s="13">
        <v>4035</v>
      </c>
      <c r="G31" s="13">
        <v>4065</v>
      </c>
      <c r="H31" s="56">
        <f t="shared" ref="H31" si="42">(IF(D31="SELL",E31-F31,IF(D31="BUY",F31-E31)))*C31</f>
        <v>3400</v>
      </c>
      <c r="I31" s="56">
        <f>(IF(D31="SELL",IF(G31="",0,F31-G31),IF(D31="BUY",IF(G31="",0,G31-F31))))*C31</f>
        <v>3000</v>
      </c>
      <c r="J31" s="56">
        <f t="shared" ref="J31" si="43">SUM(H31,I31)</f>
        <v>6400</v>
      </c>
    </row>
    <row r="32" spans="1:10" s="140" customFormat="1" ht="15.75">
      <c r="A32" s="11">
        <v>43703</v>
      </c>
      <c r="B32" s="12" t="s">
        <v>16</v>
      </c>
      <c r="C32" s="15">
        <v>100</v>
      </c>
      <c r="D32" s="12" t="s">
        <v>9</v>
      </c>
      <c r="E32" s="13">
        <v>3950</v>
      </c>
      <c r="F32" s="13">
        <v>3980</v>
      </c>
      <c r="G32" s="13">
        <v>4023</v>
      </c>
      <c r="H32" s="56">
        <f t="shared" ref="H32" si="44">(IF(D32="SELL",E32-F32,IF(D32="BUY",F32-E32)))*C32</f>
        <v>3000</v>
      </c>
      <c r="I32" s="56">
        <v>0</v>
      </c>
      <c r="J32" s="56">
        <f t="shared" ref="J32" si="45">SUM(H32,I32)</f>
        <v>3000</v>
      </c>
    </row>
    <row r="33" spans="1:10" s="138" customFormat="1" ht="15.75">
      <c r="A33" s="11">
        <v>43691</v>
      </c>
      <c r="B33" s="12" t="s">
        <v>16</v>
      </c>
      <c r="C33" s="15">
        <v>100</v>
      </c>
      <c r="D33" s="12" t="s">
        <v>9</v>
      </c>
      <c r="E33" s="13">
        <v>4032</v>
      </c>
      <c r="F33" s="13">
        <v>3989</v>
      </c>
      <c r="G33" s="13">
        <v>0</v>
      </c>
      <c r="H33" s="56">
        <f t="shared" ref="H33" si="46">(IF(D33="SELL",E33-F33,IF(D33="BUY",F33-E33)))*C33</f>
        <v>-4300</v>
      </c>
      <c r="I33" s="56">
        <v>0</v>
      </c>
      <c r="J33" s="56">
        <f t="shared" ref="J33" si="47">SUM(H33,I33)</f>
        <v>-4300</v>
      </c>
    </row>
    <row r="34" spans="1:10" s="137" customFormat="1" ht="15.75">
      <c r="A34" s="11">
        <v>43683</v>
      </c>
      <c r="B34" s="12" t="s">
        <v>17</v>
      </c>
      <c r="C34" s="15">
        <v>1250</v>
      </c>
      <c r="D34" s="12" t="s">
        <v>9</v>
      </c>
      <c r="E34" s="13">
        <v>153.35</v>
      </c>
      <c r="F34" s="13">
        <v>153.35</v>
      </c>
      <c r="G34" s="13">
        <v>0</v>
      </c>
      <c r="H34" s="56">
        <f t="shared" ref="H34" si="48">(IF(D34="SELL",E34-F34,IF(D34="BUY",F34-E34)))*C34</f>
        <v>0</v>
      </c>
      <c r="I34" s="56">
        <v>0</v>
      </c>
      <c r="J34" s="56">
        <f t="shared" ref="J34" si="49">SUM(H34,I34)</f>
        <v>0</v>
      </c>
    </row>
    <row r="35" spans="1:10" s="137" customFormat="1" ht="15.75">
      <c r="A35" s="11">
        <v>43678</v>
      </c>
      <c r="B35" s="12" t="s">
        <v>17</v>
      </c>
      <c r="C35" s="15">
        <v>1250</v>
      </c>
      <c r="D35" s="12" t="s">
        <v>9</v>
      </c>
      <c r="E35" s="13">
        <v>156.85</v>
      </c>
      <c r="F35" s="13">
        <v>158.80000000000001</v>
      </c>
      <c r="G35" s="13">
        <v>161.1</v>
      </c>
      <c r="H35" s="56">
        <f t="shared" ref="H35" si="50">(IF(D35="SELL",E35-F35,IF(D35="BUY",F35-E35)))*C35</f>
        <v>2437.5000000000214</v>
      </c>
      <c r="I35" s="56">
        <f>(IF(D35="SELL",IF(G35="",0,F35-G35),IF(D35="BUY",IF(G35="",0,G35-F35))))*C35</f>
        <v>2874.9999999999786</v>
      </c>
      <c r="J35" s="56">
        <f t="shared" ref="J35" si="51">SUM(H35,I35)</f>
        <v>5312.5</v>
      </c>
    </row>
    <row r="36" spans="1:10" s="136" customFormat="1" ht="15.75">
      <c r="A36" s="11">
        <v>43623</v>
      </c>
      <c r="B36" s="12" t="s">
        <v>16</v>
      </c>
      <c r="C36" s="15">
        <v>100</v>
      </c>
      <c r="D36" s="12" t="s">
        <v>8</v>
      </c>
      <c r="E36" s="13">
        <v>3690</v>
      </c>
      <c r="F36" s="13">
        <v>3655</v>
      </c>
      <c r="G36" s="13">
        <v>3620</v>
      </c>
      <c r="H36" s="56">
        <f t="shared" ref="H36" si="52">(IF(D36="SELL",E36-F36,IF(D36="BUY",F36-E36)))*C36</f>
        <v>3500</v>
      </c>
      <c r="I36" s="56">
        <f>(IF(D36="SELL",IF(G36="",0,F36-G36),IF(D36="BUY",IF(G36="",0,G36-F36))))*C36</f>
        <v>3500</v>
      </c>
      <c r="J36" s="56">
        <f t="shared" ref="J36" si="53">SUM(H36,I36)</f>
        <v>7000</v>
      </c>
    </row>
    <row r="37" spans="1:10" s="136" customFormat="1" ht="15.75">
      <c r="A37" s="11">
        <v>43619</v>
      </c>
      <c r="B37" s="12" t="s">
        <v>16</v>
      </c>
      <c r="C37" s="15">
        <v>100</v>
      </c>
      <c r="D37" s="12" t="s">
        <v>8</v>
      </c>
      <c r="E37" s="13">
        <v>3750</v>
      </c>
      <c r="F37" s="13">
        <v>3700</v>
      </c>
      <c r="G37" s="13">
        <v>3650</v>
      </c>
      <c r="H37" s="56">
        <f t="shared" ref="H37" si="54">(IF(D37="SELL",E37-F37,IF(D37="BUY",F37-E37)))*C37</f>
        <v>5000</v>
      </c>
      <c r="I37" s="56">
        <v>0</v>
      </c>
      <c r="J37" s="56">
        <f t="shared" ref="J37" si="55">SUM(H37,I37)</f>
        <v>5000</v>
      </c>
    </row>
    <row r="38" spans="1:10" s="134" customFormat="1" ht="15.75">
      <c r="A38" s="11">
        <v>43612</v>
      </c>
      <c r="B38" s="12" t="s">
        <v>16</v>
      </c>
      <c r="C38" s="15">
        <v>100</v>
      </c>
      <c r="D38" s="12" t="s">
        <v>8</v>
      </c>
      <c r="E38" s="13">
        <v>4068.2</v>
      </c>
      <c r="F38" s="13">
        <v>4035</v>
      </c>
      <c r="G38" s="13">
        <v>4001</v>
      </c>
      <c r="H38" s="56">
        <f t="shared" ref="H38" si="56">(IF(D38="SELL",E38-F38,IF(D38="BUY",F38-E38)))*C38</f>
        <v>3319.9999999999818</v>
      </c>
      <c r="I38" s="56">
        <f>(IF(D38="SELL",IF(G38="",0,F38-G38),IF(D38="BUY",IF(G38="",0,G38-F38))))*C38</f>
        <v>3400</v>
      </c>
      <c r="J38" s="56">
        <f t="shared" ref="J38" si="57">SUM(H38,I38)</f>
        <v>6719.9999999999818</v>
      </c>
    </row>
    <row r="39" spans="1:10" s="133" customFormat="1" ht="15.75">
      <c r="A39" s="11">
        <v>43601</v>
      </c>
      <c r="B39" s="12" t="s">
        <v>16</v>
      </c>
      <c r="C39" s="15">
        <v>100</v>
      </c>
      <c r="D39" s="12" t="s">
        <v>9</v>
      </c>
      <c r="E39" s="13">
        <v>4400</v>
      </c>
      <c r="F39" s="13">
        <v>4433</v>
      </c>
      <c r="G39" s="13">
        <v>4460</v>
      </c>
      <c r="H39" s="56">
        <f t="shared" ref="H39" si="58">(IF(D39="SELL",E39-F39,IF(D39="BUY",F39-E39)))*C39</f>
        <v>3300</v>
      </c>
      <c r="I39" s="56">
        <f>(IF(D39="SELL",IF(G39="",0,F39-G39),IF(D39="BUY",IF(G39="",0,G39-F39))))*C39</f>
        <v>2700</v>
      </c>
      <c r="J39" s="56">
        <f t="shared" ref="J39" si="59">SUM(H39,I39)</f>
        <v>6000</v>
      </c>
    </row>
    <row r="40" spans="1:10" s="133" customFormat="1" ht="15.75">
      <c r="A40" s="11">
        <v>43599</v>
      </c>
      <c r="B40" s="12" t="s">
        <v>16</v>
      </c>
      <c r="C40" s="15">
        <v>100</v>
      </c>
      <c r="D40" s="12" t="s">
        <v>9</v>
      </c>
      <c r="E40" s="13">
        <v>4332</v>
      </c>
      <c r="F40" s="13">
        <v>4360</v>
      </c>
      <c r="G40" s="13">
        <v>4392</v>
      </c>
      <c r="H40" s="56">
        <f t="shared" ref="H40" si="60">(IF(D40="SELL",E40-F40,IF(D40="BUY",F40-E40)))*C40</f>
        <v>2800</v>
      </c>
      <c r="I40" s="56">
        <v>0</v>
      </c>
      <c r="J40" s="56">
        <f t="shared" ref="J40" si="61">SUM(H40,I40)</f>
        <v>2800</v>
      </c>
    </row>
    <row r="41" spans="1:10" s="133" customFormat="1" ht="15.75">
      <c r="A41" s="11">
        <v>43594</v>
      </c>
      <c r="B41" s="12" t="s">
        <v>16</v>
      </c>
      <c r="C41" s="15">
        <v>100</v>
      </c>
      <c r="D41" s="12" t="s">
        <v>9</v>
      </c>
      <c r="E41" s="13">
        <v>4320</v>
      </c>
      <c r="F41" s="13">
        <v>4335</v>
      </c>
      <c r="G41" s="13">
        <v>4365</v>
      </c>
      <c r="H41" s="56">
        <f t="shared" ref="H41" si="62">(IF(D41="SELL",E41-F41,IF(D41="BUY",F41-E41)))*C41</f>
        <v>1500</v>
      </c>
      <c r="I41" s="56">
        <f>(IF(D41="SELL",IF(G41="",0,F41-G41),IF(D41="BUY",IF(G41="",0,G41-F41))))*C41</f>
        <v>3000</v>
      </c>
      <c r="J41" s="56">
        <f t="shared" ref="J41" si="63">SUM(H41,I41)</f>
        <v>4500</v>
      </c>
    </row>
    <row r="42" spans="1:10" s="133" customFormat="1" ht="15.75">
      <c r="A42" s="11">
        <v>43591</v>
      </c>
      <c r="B42" s="12" t="s">
        <v>16</v>
      </c>
      <c r="C42" s="15">
        <v>100</v>
      </c>
      <c r="D42" s="12" t="s">
        <v>9</v>
      </c>
      <c r="E42" s="13">
        <v>4255</v>
      </c>
      <c r="F42" s="13">
        <v>4276.5</v>
      </c>
      <c r="G42" s="13">
        <v>4320</v>
      </c>
      <c r="H42" s="56">
        <f t="shared" ref="H42" si="64">(IF(D42="SELL",E42-F42,IF(D42="BUY",F42-E42)))*C42</f>
        <v>2150</v>
      </c>
      <c r="I42" s="56">
        <v>0</v>
      </c>
      <c r="J42" s="56">
        <f t="shared" ref="J42" si="65">SUM(H42,I42)</f>
        <v>2150</v>
      </c>
    </row>
    <row r="43" spans="1:10" s="132" customFormat="1" ht="15.75">
      <c r="A43" s="11">
        <v>43588</v>
      </c>
      <c r="B43" s="12" t="s">
        <v>16</v>
      </c>
      <c r="C43" s="15">
        <v>100</v>
      </c>
      <c r="D43" s="12" t="s">
        <v>8</v>
      </c>
      <c r="E43" s="13">
        <v>4256</v>
      </c>
      <c r="F43" s="13">
        <v>4280</v>
      </c>
      <c r="G43" s="13">
        <v>220.1</v>
      </c>
      <c r="H43" s="56">
        <f t="shared" ref="H43" si="66">(IF(D43="SELL",E43-F43,IF(D43="BUY",F43-E43)))*C43</f>
        <v>-2400</v>
      </c>
      <c r="I43" s="56">
        <v>0</v>
      </c>
      <c r="J43" s="56">
        <f t="shared" ref="J43" si="67">SUM(H43,I43)</f>
        <v>-2400</v>
      </c>
    </row>
    <row r="44" spans="1:10" s="131" customFormat="1" ht="15.75">
      <c r="A44" s="11">
        <v>43585</v>
      </c>
      <c r="B44" s="12" t="s">
        <v>16</v>
      </c>
      <c r="C44" s="15">
        <v>100</v>
      </c>
      <c r="D44" s="12" t="s">
        <v>9</v>
      </c>
      <c r="E44" s="13">
        <v>4501</v>
      </c>
      <c r="F44" s="13">
        <v>4465</v>
      </c>
      <c r="G44" s="13">
        <v>0</v>
      </c>
      <c r="H44" s="56">
        <f t="shared" ref="H44" si="68">(IF(D44="SELL",E44-F44,IF(D44="BUY",F44-E44)))*C44</f>
        <v>-3600</v>
      </c>
      <c r="I44" s="56">
        <v>0</v>
      </c>
      <c r="J44" s="56">
        <f t="shared" ref="J44" si="69">SUM(H44,I44)</f>
        <v>-3600</v>
      </c>
    </row>
    <row r="45" spans="1:10" s="130" customFormat="1" ht="15.75">
      <c r="A45" s="11">
        <v>43580</v>
      </c>
      <c r="B45" s="12" t="s">
        <v>16</v>
      </c>
      <c r="C45" s="15">
        <v>100</v>
      </c>
      <c r="D45" s="12" t="s">
        <v>9</v>
      </c>
      <c r="E45" s="13">
        <v>4635</v>
      </c>
      <c r="F45" s="13">
        <v>4655</v>
      </c>
      <c r="G45" s="13">
        <v>4680</v>
      </c>
      <c r="H45" s="56">
        <f t="shared" ref="H45" si="70">(IF(D45="SELL",E45-F45,IF(D45="BUY",F45-E45)))*C45</f>
        <v>2000</v>
      </c>
      <c r="I45" s="56">
        <f>(IF(D45="SELL",IF(G45="",0,F45-G45),IF(D45="BUY",IF(G45="",0,G45-F45))))*C45</f>
        <v>2500</v>
      </c>
      <c r="J45" s="56">
        <f t="shared" ref="J45" si="71">SUM(H45,I45)</f>
        <v>4500</v>
      </c>
    </row>
    <row r="46" spans="1:10" s="128" customFormat="1" ht="15.75">
      <c r="A46" s="11">
        <v>43578</v>
      </c>
      <c r="B46" s="12" t="s">
        <v>16</v>
      </c>
      <c r="C46" s="15">
        <v>100</v>
      </c>
      <c r="D46" s="12" t="s">
        <v>9</v>
      </c>
      <c r="E46" s="13">
        <v>4610</v>
      </c>
      <c r="F46" s="13">
        <v>4610</v>
      </c>
      <c r="G46" s="13">
        <v>0</v>
      </c>
      <c r="H46" s="56">
        <f>(IF(D46="SELL",E46-F46,IF(D46="BUY",F46-E46)))*C46</f>
        <v>0</v>
      </c>
      <c r="I46" s="56">
        <v>0</v>
      </c>
      <c r="J46" s="56">
        <f t="shared" ref="J46" si="72">SUM(H46,I46)</f>
        <v>0</v>
      </c>
    </row>
    <row r="47" spans="1:10" s="128" customFormat="1" ht="15.75">
      <c r="A47" s="11">
        <v>43577</v>
      </c>
      <c r="B47" s="12" t="s">
        <v>16</v>
      </c>
      <c r="C47" s="15">
        <v>100</v>
      </c>
      <c r="D47" s="12" t="s">
        <v>9</v>
      </c>
      <c r="E47" s="13">
        <v>4610</v>
      </c>
      <c r="F47" s="13">
        <v>4610</v>
      </c>
      <c r="G47" s="13">
        <v>0</v>
      </c>
      <c r="H47" s="56">
        <f>(IF(D47="SELL",E47-F47,IF(D47="BUY",F47-E47)))*C47</f>
        <v>0</v>
      </c>
      <c r="I47" s="56">
        <v>0</v>
      </c>
      <c r="J47" s="56">
        <f t="shared" ref="J47" si="73">SUM(H47,I47)</f>
        <v>0</v>
      </c>
    </row>
    <row r="48" spans="1:10" s="128" customFormat="1" ht="15.75">
      <c r="A48" s="11">
        <v>43572</v>
      </c>
      <c r="B48" s="12" t="s">
        <v>17</v>
      </c>
      <c r="C48" s="15">
        <v>1250</v>
      </c>
      <c r="D48" s="12" t="s">
        <v>8</v>
      </c>
      <c r="E48" s="13">
        <v>178</v>
      </c>
      <c r="F48" s="13">
        <v>176</v>
      </c>
      <c r="G48" s="13">
        <v>174</v>
      </c>
      <c r="H48" s="56">
        <f>(IF(D48="SELL",E48-F48,IF(D48="BUY",F48-E48)))*C48</f>
        <v>2500</v>
      </c>
      <c r="I48" s="56">
        <v>0</v>
      </c>
      <c r="J48" s="56">
        <f t="shared" ref="J48" si="74">SUM(H48,I48)</f>
        <v>2500</v>
      </c>
    </row>
    <row r="49" spans="1:10" s="128" customFormat="1" ht="15.75">
      <c r="A49" s="11">
        <v>43571</v>
      </c>
      <c r="B49" s="12" t="s">
        <v>16</v>
      </c>
      <c r="C49" s="15">
        <v>100</v>
      </c>
      <c r="D49" s="12" t="s">
        <v>9</v>
      </c>
      <c r="E49" s="13">
        <v>4426</v>
      </c>
      <c r="F49" s="13">
        <v>4450.5</v>
      </c>
      <c r="G49" s="13">
        <v>4465</v>
      </c>
      <c r="H49" s="56">
        <f t="shared" ref="H49" si="75">(IF(D49="SELL",E49-F49,IF(D49="BUY",F49-E49)))*C49</f>
        <v>2450</v>
      </c>
      <c r="I49" s="56">
        <f>(IF(D49="SELL",IF(G49="",0,F49-G49),IF(D49="BUY",IF(G49="",0,G49-F49))))*C49</f>
        <v>1450</v>
      </c>
      <c r="J49" s="56">
        <f t="shared" ref="J49" si="76">SUM(H49,I49)</f>
        <v>3900</v>
      </c>
    </row>
    <row r="50" spans="1:10" s="128" customFormat="1" ht="15.75">
      <c r="A50" s="11">
        <v>43570</v>
      </c>
      <c r="B50" s="12" t="s">
        <v>17</v>
      </c>
      <c r="C50" s="15">
        <v>1250</v>
      </c>
      <c r="D50" s="12" t="s">
        <v>8</v>
      </c>
      <c r="E50" s="13">
        <v>183</v>
      </c>
      <c r="F50" s="13">
        <v>182</v>
      </c>
      <c r="G50" s="13">
        <v>0</v>
      </c>
      <c r="H50" s="56">
        <f t="shared" ref="H50" si="77">(IF(D50="SELL",E50-F50,IF(D50="BUY",F50-E50)))*C50</f>
        <v>1250</v>
      </c>
      <c r="I50" s="56">
        <f>(IF(D50="SELL",IF(G50="",0,F50-G50),IF(D50="BUY",IF(G50="",0,G50-F50))))*C50</f>
        <v>227500</v>
      </c>
      <c r="J50" s="56">
        <f t="shared" ref="J50" si="78">SUM(H50,I50)</f>
        <v>228750</v>
      </c>
    </row>
    <row r="51" spans="1:10" s="128" customFormat="1" ht="15.75">
      <c r="A51" s="11">
        <v>43564</v>
      </c>
      <c r="B51" s="12" t="s">
        <v>16</v>
      </c>
      <c r="C51" s="15">
        <v>100</v>
      </c>
      <c r="D51" s="12" t="s">
        <v>8</v>
      </c>
      <c r="E51" s="13">
        <v>4465</v>
      </c>
      <c r="F51" s="13">
        <v>4430.2</v>
      </c>
      <c r="G51" s="13">
        <v>4400</v>
      </c>
      <c r="H51" s="56">
        <f>(IF(D51="SELL",E51-F51,IF(D51="BUY",F51-E51)))*C51</f>
        <v>3480.0000000000182</v>
      </c>
      <c r="I51" s="56">
        <v>0</v>
      </c>
      <c r="J51" s="56">
        <f>SUM(H51,I51)</f>
        <v>3480.0000000000182</v>
      </c>
    </row>
    <row r="52" spans="1:10" s="127" customFormat="1" ht="15.75">
      <c r="A52" s="11">
        <v>43563</v>
      </c>
      <c r="B52" s="12" t="s">
        <v>17</v>
      </c>
      <c r="C52" s="15">
        <v>1250</v>
      </c>
      <c r="D52" s="12" t="s">
        <v>9</v>
      </c>
      <c r="E52" s="13">
        <v>187.05</v>
      </c>
      <c r="F52" s="13">
        <v>188.5</v>
      </c>
      <c r="G52" s="13">
        <v>190</v>
      </c>
      <c r="H52" s="56">
        <f t="shared" ref="H52" si="79">(IF(D52="SELL",E52-F52,IF(D52="BUY",F52-E52)))*C52</f>
        <v>1812.4999999999859</v>
      </c>
      <c r="I52" s="56">
        <v>0</v>
      </c>
      <c r="J52" s="56">
        <f t="shared" ref="J52" si="80">SUM(H52,I52)</f>
        <v>1812.4999999999859</v>
      </c>
    </row>
    <row r="53" spans="1:10" s="127" customFormat="1" ht="15.75">
      <c r="A53" s="11">
        <v>43557</v>
      </c>
      <c r="B53" s="12" t="s">
        <v>17</v>
      </c>
      <c r="C53" s="15">
        <v>1250</v>
      </c>
      <c r="D53" s="12" t="s">
        <v>8</v>
      </c>
      <c r="E53" s="13">
        <v>187.5</v>
      </c>
      <c r="F53" s="13">
        <v>186.5</v>
      </c>
      <c r="G53" s="13">
        <v>185.5</v>
      </c>
      <c r="H53" s="56">
        <f t="shared" ref="H53" si="81">(IF(D53="SELL",E53-F53,IF(D53="BUY",F53-E53)))*C53</f>
        <v>1250</v>
      </c>
      <c r="I53" s="56">
        <f>(IF(D53="SELL",IF(G53="",0,F53-G53),IF(D53="BUY",IF(G53="",0,G53-F53))))*C53</f>
        <v>1250</v>
      </c>
      <c r="J53" s="56">
        <f t="shared" ref="J53" si="82">SUM(H53,I53)</f>
        <v>2500</v>
      </c>
    </row>
    <row r="54" spans="1:10" s="127" customFormat="1" ht="15.75">
      <c r="A54" s="11">
        <v>43553</v>
      </c>
      <c r="B54" s="12" t="s">
        <v>16</v>
      </c>
      <c r="C54" s="15">
        <v>100</v>
      </c>
      <c r="D54" s="12" t="s">
        <v>9</v>
      </c>
      <c r="E54" s="13">
        <v>4180</v>
      </c>
      <c r="F54" s="13">
        <v>4200</v>
      </c>
      <c r="G54" s="13">
        <v>4235</v>
      </c>
      <c r="H54" s="56">
        <f t="shared" ref="H54" si="83">(IF(D54="SELL",E54-F54,IF(D54="BUY",F54-E54)))*C54</f>
        <v>2000</v>
      </c>
      <c r="I54" s="56">
        <f>(IF(D54="SELL",IF(G54="",0,F54-G54),IF(D54="BUY",IF(G54="",0,G54-F54))))*C54</f>
        <v>3500</v>
      </c>
      <c r="J54" s="56">
        <f t="shared" ref="J54" si="84">SUM(H54,I54)</f>
        <v>5500</v>
      </c>
    </row>
    <row r="55" spans="1:10" s="124" customFormat="1" ht="15.75">
      <c r="A55" s="11">
        <v>43542</v>
      </c>
      <c r="B55" s="12" t="s">
        <v>17</v>
      </c>
      <c r="C55" s="15">
        <v>1250</v>
      </c>
      <c r="D55" s="12" t="s">
        <v>9</v>
      </c>
      <c r="E55" s="13">
        <v>193.2</v>
      </c>
      <c r="F55" s="13">
        <v>195.05</v>
      </c>
      <c r="G55" s="13">
        <v>196.5</v>
      </c>
      <c r="H55" s="56">
        <f t="shared" ref="H55:H60" si="85">(IF(D55="SELL",E55-F55,IF(D55="BUY",F55-E55)))*C55</f>
        <v>2312.5000000000282</v>
      </c>
      <c r="I55" s="56">
        <f>(IF(D55="SELL",IF(G55="",0,F55-G55),IF(D55="BUY",IF(G55="",0,G55-F55))))*C55</f>
        <v>1812.4999999999859</v>
      </c>
      <c r="J55" s="56">
        <f t="shared" ref="J55" si="86">SUM(H55,I55)</f>
        <v>4125.0000000000146</v>
      </c>
    </row>
    <row r="56" spans="1:10" s="124" customFormat="1" ht="15.75">
      <c r="A56" s="11">
        <v>43539</v>
      </c>
      <c r="B56" s="12" t="s">
        <v>16</v>
      </c>
      <c r="C56" s="15">
        <v>100</v>
      </c>
      <c r="D56" s="12" t="s">
        <v>8</v>
      </c>
      <c r="E56" s="13">
        <v>4020</v>
      </c>
      <c r="F56" s="13">
        <v>4001</v>
      </c>
      <c r="G56" s="13">
        <v>3965</v>
      </c>
      <c r="H56" s="56">
        <f t="shared" si="85"/>
        <v>1900</v>
      </c>
      <c r="I56" s="56">
        <v>0</v>
      </c>
      <c r="J56" s="56">
        <f t="shared" ref="J56" si="87">SUM(H56,I56)</f>
        <v>1900</v>
      </c>
    </row>
    <row r="57" spans="1:10" s="122" customFormat="1" ht="15.75">
      <c r="A57" s="11">
        <v>43537</v>
      </c>
      <c r="B57" s="12" t="s">
        <v>17</v>
      </c>
      <c r="C57" s="15">
        <v>1250</v>
      </c>
      <c r="D57" s="12" t="s">
        <v>9</v>
      </c>
      <c r="E57" s="13">
        <v>194.55</v>
      </c>
      <c r="F57" s="13">
        <v>196</v>
      </c>
      <c r="G57" s="13">
        <v>198.2</v>
      </c>
      <c r="H57" s="56">
        <f t="shared" si="85"/>
        <v>1812.4999999999859</v>
      </c>
      <c r="I57" s="56">
        <v>0</v>
      </c>
      <c r="J57" s="56">
        <f>SUM(H57,I57)</f>
        <v>1812.4999999999859</v>
      </c>
    </row>
    <row r="58" spans="1:10" s="122" customFormat="1" ht="15.75">
      <c r="A58" s="11">
        <v>43537</v>
      </c>
      <c r="B58" s="12" t="s">
        <v>16</v>
      </c>
      <c r="C58" s="15">
        <v>100</v>
      </c>
      <c r="D58" s="12" t="s">
        <v>9</v>
      </c>
      <c r="E58" s="13">
        <v>4001</v>
      </c>
      <c r="F58" s="13">
        <v>4026</v>
      </c>
      <c r="G58" s="13">
        <v>4050</v>
      </c>
      <c r="H58" s="56">
        <f t="shared" si="85"/>
        <v>2500</v>
      </c>
      <c r="I58" s="56">
        <f>(IF(D58="SELL",IF(G58="",0,F58-G58),IF(D58="BUY",IF(G58="",0,G58-F58))))*C58</f>
        <v>2400</v>
      </c>
      <c r="J58" s="56">
        <f>SUM(H58,I58)</f>
        <v>4900</v>
      </c>
    </row>
    <row r="59" spans="1:10" s="121" customFormat="1" ht="15.75">
      <c r="A59" s="11">
        <v>43536</v>
      </c>
      <c r="B59" s="12" t="s">
        <v>16</v>
      </c>
      <c r="C59" s="15">
        <v>100</v>
      </c>
      <c r="D59" s="12" t="s">
        <v>9</v>
      </c>
      <c r="E59" s="13">
        <v>3982</v>
      </c>
      <c r="F59" s="13">
        <v>4006</v>
      </c>
      <c r="G59" s="13">
        <v>4035</v>
      </c>
      <c r="H59" s="56">
        <f t="shared" si="85"/>
        <v>2400</v>
      </c>
      <c r="I59" s="56">
        <v>0</v>
      </c>
      <c r="J59" s="56">
        <f t="shared" ref="J59" si="88">SUM(H59,I59)</f>
        <v>2400</v>
      </c>
    </row>
    <row r="60" spans="1:10" s="120" customFormat="1" ht="15.75">
      <c r="A60" s="11">
        <v>43536</v>
      </c>
      <c r="B60" s="12" t="s">
        <v>16</v>
      </c>
      <c r="C60" s="15">
        <v>100</v>
      </c>
      <c r="D60" s="12" t="s">
        <v>9</v>
      </c>
      <c r="E60" s="13">
        <v>3982</v>
      </c>
      <c r="F60" s="13">
        <v>4005</v>
      </c>
      <c r="G60" s="13">
        <v>4035</v>
      </c>
      <c r="H60" s="56">
        <f t="shared" si="85"/>
        <v>2300</v>
      </c>
      <c r="I60" s="56">
        <v>0</v>
      </c>
      <c r="J60" s="56">
        <f t="shared" ref="J60" si="89">SUM(H60,I60)</f>
        <v>2300</v>
      </c>
    </row>
    <row r="61" spans="1:10" s="120" customFormat="1" ht="15.75">
      <c r="A61" s="11">
        <v>43535</v>
      </c>
      <c r="B61" s="12" t="s">
        <v>16</v>
      </c>
      <c r="C61" s="15">
        <v>100</v>
      </c>
      <c r="D61" s="12" t="s">
        <v>9</v>
      </c>
      <c r="E61" s="13">
        <v>3982</v>
      </c>
      <c r="F61" s="13">
        <v>3950</v>
      </c>
      <c r="G61" s="13">
        <v>0</v>
      </c>
      <c r="H61" s="56">
        <f t="shared" ref="H61" si="90">(IF(D61="SELL",E61-F61,IF(D61="BUY",F61-E61)))*C61</f>
        <v>-3200</v>
      </c>
      <c r="I61" s="56">
        <v>0</v>
      </c>
      <c r="J61" s="56">
        <f t="shared" ref="J61" si="91">SUM(H61,I61)</f>
        <v>-3200</v>
      </c>
    </row>
    <row r="62" spans="1:10" s="117" customFormat="1" ht="15.75">
      <c r="A62" s="11">
        <v>43530</v>
      </c>
      <c r="B62" s="12" t="s">
        <v>12</v>
      </c>
      <c r="C62" s="15">
        <v>5000</v>
      </c>
      <c r="D62" s="12" t="s">
        <v>8</v>
      </c>
      <c r="E62" s="13">
        <v>196.9</v>
      </c>
      <c r="F62" s="13">
        <v>196.25</v>
      </c>
      <c r="G62" s="13">
        <v>195.35</v>
      </c>
      <c r="H62" s="56">
        <f>(IF(D62="SELL",E62-F62,IF(D62="BUY",F62-E62)))*C62</f>
        <v>3250.0000000000282</v>
      </c>
      <c r="I62" s="56">
        <v>0</v>
      </c>
      <c r="J62" s="56">
        <f t="shared" ref="J62:J64" si="92">SUM(H62,I62)</f>
        <v>3250.0000000000282</v>
      </c>
    </row>
    <row r="63" spans="1:10" s="117" customFormat="1" ht="15.75">
      <c r="A63" s="11">
        <v>43530</v>
      </c>
      <c r="B63" s="12" t="s">
        <v>17</v>
      </c>
      <c r="C63" s="15">
        <v>1250</v>
      </c>
      <c r="D63" s="12" t="s">
        <v>8</v>
      </c>
      <c r="E63" s="13">
        <v>202.6</v>
      </c>
      <c r="F63" s="13">
        <v>201.35</v>
      </c>
      <c r="G63" s="13">
        <v>198.35</v>
      </c>
      <c r="H63" s="56">
        <f>(IF(D63="SELL",E63-F63,IF(D63="BUY",F63-E63)))*C63</f>
        <v>1562.5</v>
      </c>
      <c r="I63" s="56">
        <v>0</v>
      </c>
      <c r="J63" s="56">
        <f t="shared" si="92"/>
        <v>1562.5</v>
      </c>
    </row>
    <row r="64" spans="1:10" s="117" customFormat="1" ht="15.75">
      <c r="A64" s="11">
        <v>43530</v>
      </c>
      <c r="B64" s="12" t="s">
        <v>16</v>
      </c>
      <c r="C64" s="15">
        <v>100</v>
      </c>
      <c r="D64" s="12" t="s">
        <v>8</v>
      </c>
      <c r="E64" s="13">
        <v>3935</v>
      </c>
      <c r="F64" s="13">
        <v>3915</v>
      </c>
      <c r="G64" s="13">
        <v>3880</v>
      </c>
      <c r="H64" s="56">
        <f>(IF(D64="SELL",E64-F64,IF(D64="BUY",F64-E64)))*C64</f>
        <v>2000</v>
      </c>
      <c r="I64" s="56">
        <v>0</v>
      </c>
      <c r="J64" s="56">
        <f t="shared" si="92"/>
        <v>2000</v>
      </c>
    </row>
    <row r="65" spans="1:10" s="115" customFormat="1" ht="15.75">
      <c r="A65" s="11">
        <v>43525</v>
      </c>
      <c r="B65" s="12" t="s">
        <v>16</v>
      </c>
      <c r="C65" s="15">
        <v>100</v>
      </c>
      <c r="D65" s="12" t="s">
        <v>8</v>
      </c>
      <c r="E65" s="13">
        <v>4083</v>
      </c>
      <c r="F65" s="13">
        <v>4055</v>
      </c>
      <c r="G65" s="13">
        <v>4020</v>
      </c>
      <c r="H65" s="56">
        <f>(IF(D65="SELL",E65-F65,IF(D65="BUY",F65-E65)))*C65</f>
        <v>2800</v>
      </c>
      <c r="I65" s="56">
        <v>0</v>
      </c>
      <c r="J65" s="56">
        <f>SUM(H65,I65)</f>
        <v>2800</v>
      </c>
    </row>
    <row r="66" spans="1:10" s="114" customFormat="1" ht="15.75">
      <c r="A66" s="11">
        <v>43524</v>
      </c>
      <c r="B66" s="12" t="s">
        <v>16</v>
      </c>
      <c r="C66" s="15">
        <v>100</v>
      </c>
      <c r="D66" s="12" t="s">
        <v>8</v>
      </c>
      <c r="E66" s="13">
        <v>4028</v>
      </c>
      <c r="F66" s="13">
        <v>4028</v>
      </c>
      <c r="G66" s="13">
        <v>0</v>
      </c>
      <c r="H66" s="56">
        <f t="shared" ref="H66" si="93">(IF(D66="SELL",E66-F66,IF(D66="BUY",F66-E66)))*C66</f>
        <v>0</v>
      </c>
      <c r="I66" s="56">
        <v>0</v>
      </c>
      <c r="J66" s="56">
        <f t="shared" ref="J66" si="94">SUM(H66,I66)</f>
        <v>0</v>
      </c>
    </row>
    <row r="67" spans="1:10" s="112" customFormat="1" ht="15.75">
      <c r="A67" s="11">
        <v>43522</v>
      </c>
      <c r="B67" s="12" t="s">
        <v>16</v>
      </c>
      <c r="C67" s="15">
        <v>100</v>
      </c>
      <c r="D67" s="12" t="s">
        <v>9</v>
      </c>
      <c r="E67" s="13">
        <v>3980</v>
      </c>
      <c r="F67" s="13">
        <v>3980</v>
      </c>
      <c r="G67" s="13">
        <v>0</v>
      </c>
      <c r="H67" s="56">
        <v>0</v>
      </c>
      <c r="I67" s="56">
        <v>0</v>
      </c>
      <c r="J67" s="56">
        <v>0</v>
      </c>
    </row>
    <row r="68" spans="1:10" s="111" customFormat="1" ht="15.75">
      <c r="A68" s="11">
        <v>43521</v>
      </c>
      <c r="B68" s="12" t="s">
        <v>16</v>
      </c>
      <c r="C68" s="15">
        <v>100</v>
      </c>
      <c r="D68" s="12" t="s">
        <v>8</v>
      </c>
      <c r="E68" s="13">
        <v>4055</v>
      </c>
      <c r="F68" s="13">
        <v>4022</v>
      </c>
      <c r="G68" s="13">
        <v>3980.3</v>
      </c>
      <c r="H68" s="56">
        <f t="shared" ref="H68" si="95">(IF(D68="SELL",E68-F68,IF(D68="BUY",F68-E68)))*C68</f>
        <v>3300</v>
      </c>
      <c r="I68" s="56">
        <f>(IF(D68="SELL",IF(G68="",0,F68-G68),IF(D68="BUY",IF(G68="",0,G68-F68))))*C68</f>
        <v>4169.9999999999818</v>
      </c>
      <c r="J68" s="56">
        <f t="shared" ref="J68" si="96">SUM(H68,I68)</f>
        <v>7469.9999999999818</v>
      </c>
    </row>
    <row r="69" spans="1:10" s="110" customFormat="1" ht="15.75">
      <c r="A69" s="11">
        <v>43518</v>
      </c>
      <c r="B69" s="12" t="s">
        <v>16</v>
      </c>
      <c r="C69" s="15">
        <v>100</v>
      </c>
      <c r="D69" s="12" t="s">
        <v>9</v>
      </c>
      <c r="E69" s="13">
        <v>4100</v>
      </c>
      <c r="F69" s="13">
        <v>4126</v>
      </c>
      <c r="G69" s="13">
        <v>195.5</v>
      </c>
      <c r="H69" s="56">
        <f t="shared" ref="H69" si="97">(IF(D69="SELL",E69-F69,IF(D69="BUY",F69-E69)))*C69</f>
        <v>2600</v>
      </c>
      <c r="I69" s="56">
        <v>0</v>
      </c>
      <c r="J69" s="56">
        <f t="shared" ref="J69" si="98">SUM(H69,I69)</f>
        <v>2600</v>
      </c>
    </row>
    <row r="70" spans="1:10" s="104" customFormat="1" ht="15.75">
      <c r="A70" s="11">
        <v>43511</v>
      </c>
      <c r="B70" s="12" t="s">
        <v>16</v>
      </c>
      <c r="C70" s="15">
        <v>100</v>
      </c>
      <c r="D70" s="12" t="s">
        <v>9</v>
      </c>
      <c r="E70" s="13">
        <v>3902</v>
      </c>
      <c r="F70" s="13">
        <v>3935</v>
      </c>
      <c r="G70" s="13">
        <v>3983</v>
      </c>
      <c r="H70" s="56">
        <f t="shared" ref="H70:H75" si="99">(IF(D70="SELL",E70-F70,IF(D70="BUY",F70-E70)))*C70</f>
        <v>3300</v>
      </c>
      <c r="I70" s="56">
        <f>(IF(D70="SELL",IF(G70="",0,F70-G70),IF(D70="BUY",IF(G70="",0,G70-F70))))*C70</f>
        <v>4800</v>
      </c>
      <c r="J70" s="56">
        <f t="shared" ref="J70" si="100">SUM(H70,I70)</f>
        <v>8100</v>
      </c>
    </row>
    <row r="71" spans="1:10" s="104" customFormat="1" ht="15.75">
      <c r="A71" s="11">
        <v>43510</v>
      </c>
      <c r="B71" s="12" t="s">
        <v>21</v>
      </c>
      <c r="C71" s="15">
        <v>30</v>
      </c>
      <c r="D71" s="12" t="s">
        <v>8</v>
      </c>
      <c r="E71" s="13">
        <v>39399</v>
      </c>
      <c r="F71" s="13">
        <v>39256</v>
      </c>
      <c r="G71" s="13">
        <v>0</v>
      </c>
      <c r="H71" s="56">
        <f t="shared" si="99"/>
        <v>4290</v>
      </c>
      <c r="I71" s="56">
        <v>0</v>
      </c>
      <c r="J71" s="56">
        <f t="shared" ref="J71" si="101">SUM(H71,I71)</f>
        <v>4290</v>
      </c>
    </row>
    <row r="72" spans="1:10" s="104" customFormat="1" ht="15.75">
      <c r="A72" s="11">
        <v>43510</v>
      </c>
      <c r="B72" s="12" t="s">
        <v>17</v>
      </c>
      <c r="C72" s="15">
        <v>1250</v>
      </c>
      <c r="D72" s="12" t="s">
        <v>8</v>
      </c>
      <c r="E72" s="13">
        <v>185.1</v>
      </c>
      <c r="F72" s="13">
        <v>183.35</v>
      </c>
      <c r="G72" s="13">
        <v>180</v>
      </c>
      <c r="H72" s="56">
        <f t="shared" si="99"/>
        <v>2187.5</v>
      </c>
      <c r="I72" s="56">
        <v>0</v>
      </c>
      <c r="J72" s="56">
        <f t="shared" ref="J72" si="102">SUM(H72,I72)</f>
        <v>2187.5</v>
      </c>
    </row>
    <row r="73" spans="1:10" s="104" customFormat="1" ht="15.75">
      <c r="A73" s="11">
        <v>43509</v>
      </c>
      <c r="B73" s="12" t="s">
        <v>16</v>
      </c>
      <c r="C73" s="15">
        <v>100</v>
      </c>
      <c r="D73" s="12" t="s">
        <v>9</v>
      </c>
      <c r="E73" s="13">
        <v>3820</v>
      </c>
      <c r="F73" s="13">
        <v>3850.3</v>
      </c>
      <c r="G73" s="13">
        <v>3883</v>
      </c>
      <c r="H73" s="56">
        <f t="shared" si="99"/>
        <v>3030.0000000000182</v>
      </c>
      <c r="I73" s="56">
        <v>0</v>
      </c>
      <c r="J73" s="56">
        <f t="shared" ref="J73" si="103">SUM(H73,I73)</f>
        <v>3030.0000000000182</v>
      </c>
    </row>
    <row r="74" spans="1:10" s="104" customFormat="1" ht="15.75">
      <c r="A74" s="11">
        <v>43509</v>
      </c>
      <c r="B74" s="12" t="s">
        <v>17</v>
      </c>
      <c r="C74" s="15">
        <v>1250</v>
      </c>
      <c r="D74" s="12" t="s">
        <v>8</v>
      </c>
      <c r="E74" s="13">
        <v>185.35</v>
      </c>
      <c r="F74" s="13">
        <v>183.8</v>
      </c>
      <c r="G74" s="13">
        <v>182</v>
      </c>
      <c r="H74" s="56">
        <f t="shared" si="99"/>
        <v>1937.4999999999786</v>
      </c>
      <c r="I74" s="56">
        <f>(IF(D74="SELL",IF(G74="",0,F74-G74),IF(D74="BUY",IF(G74="",0,G74-F74))))*C74</f>
        <v>2250.0000000000141</v>
      </c>
      <c r="J74" s="56">
        <f t="shared" ref="J74" si="104">SUM(H74,I74)</f>
        <v>4187.4999999999927</v>
      </c>
    </row>
    <row r="75" spans="1:10" s="104" customFormat="1" ht="15.75">
      <c r="A75" s="11">
        <v>43508</v>
      </c>
      <c r="B75" s="12" t="s">
        <v>16</v>
      </c>
      <c r="C75" s="15">
        <v>100</v>
      </c>
      <c r="D75" s="12" t="s">
        <v>9</v>
      </c>
      <c r="E75" s="13">
        <v>3756</v>
      </c>
      <c r="F75" s="13">
        <v>3800</v>
      </c>
      <c r="G75" s="13">
        <v>3823</v>
      </c>
      <c r="H75" s="56">
        <f t="shared" si="99"/>
        <v>4400</v>
      </c>
      <c r="I75" s="56">
        <f>(IF(D75="SELL",IF(G75="",0,F75-G75),IF(D75="BUY",IF(G75="",0,G75-F75))))*C75</f>
        <v>2300</v>
      </c>
      <c r="J75" s="56">
        <f t="shared" ref="J75" si="105">SUM(H75,I75)</f>
        <v>6700</v>
      </c>
    </row>
    <row r="76" spans="1:10" s="104" customFormat="1" ht="15.75">
      <c r="A76" s="11">
        <v>43503</v>
      </c>
      <c r="B76" s="12" t="s">
        <v>17</v>
      </c>
      <c r="C76" s="15">
        <v>1250</v>
      </c>
      <c r="D76" s="12" t="s">
        <v>8</v>
      </c>
      <c r="E76" s="13">
        <v>187.5</v>
      </c>
      <c r="F76" s="13">
        <v>186</v>
      </c>
      <c r="G76" s="13">
        <v>183</v>
      </c>
      <c r="H76" s="56">
        <f t="shared" ref="H76" si="106">(IF(D76="SELL",E76-F76,IF(D76="BUY",F76-E76)))*C76</f>
        <v>1875</v>
      </c>
      <c r="I76" s="56">
        <f t="shared" ref="I76" si="107">(IF(D76="SELL",IF(G76="",0,F76-G76),IF(D76="BUY",IF(G76="",0,G76-F76))))*C76</f>
        <v>3750</v>
      </c>
      <c r="J76" s="56">
        <f t="shared" ref="J76" si="108">SUM(H76,I76)</f>
        <v>5625</v>
      </c>
    </row>
    <row r="77" spans="1:10" s="104" customFormat="1" ht="15.75">
      <c r="A77" s="11">
        <v>43503</v>
      </c>
      <c r="B77" s="12" t="s">
        <v>16</v>
      </c>
      <c r="C77" s="15">
        <v>100</v>
      </c>
      <c r="D77" s="12" t="s">
        <v>9</v>
      </c>
      <c r="E77" s="13">
        <v>3853</v>
      </c>
      <c r="F77" s="13">
        <v>3883</v>
      </c>
      <c r="G77" s="13">
        <v>3926</v>
      </c>
      <c r="H77" s="56">
        <f>(IF(D77="SELL",E77-F77,IF(D77="BUY",F77-E77)))*C77</f>
        <v>3000</v>
      </c>
      <c r="I77" s="56">
        <v>0</v>
      </c>
      <c r="J77" s="56">
        <f t="shared" ref="J77" si="109">SUM(H77,I77)</f>
        <v>3000</v>
      </c>
    </row>
    <row r="78" spans="1:10" s="104" customFormat="1" ht="15.75">
      <c r="A78" s="11">
        <v>43502</v>
      </c>
      <c r="B78" s="12" t="s">
        <v>16</v>
      </c>
      <c r="C78" s="15">
        <v>100</v>
      </c>
      <c r="D78" s="12" t="s">
        <v>9</v>
      </c>
      <c r="E78" s="13">
        <v>3832</v>
      </c>
      <c r="F78" s="13">
        <v>3865</v>
      </c>
      <c r="G78" s="13">
        <v>3888.3</v>
      </c>
      <c r="H78" s="56">
        <f t="shared" ref="H78" si="110">(IF(D78="SELL",E78-F78,IF(D78="BUY",F78-E78)))*C78</f>
        <v>3300</v>
      </c>
      <c r="I78" s="56">
        <f t="shared" ref="I78" si="111">(IF(D78="SELL",IF(G78="",0,F78-G78),IF(D78="BUY",IF(G78="",0,G78-F78))))*C78</f>
        <v>2330.0000000000182</v>
      </c>
      <c r="J78" s="56">
        <f t="shared" ref="J78" si="112">SUM(H78,I78)</f>
        <v>5630.0000000000182</v>
      </c>
    </row>
    <row r="79" spans="1:10" s="104" customFormat="1" ht="15.75">
      <c r="A79" s="11">
        <v>43501</v>
      </c>
      <c r="B79" s="12" t="s">
        <v>16</v>
      </c>
      <c r="C79" s="15">
        <v>100</v>
      </c>
      <c r="D79" s="12" t="s">
        <v>8</v>
      </c>
      <c r="E79" s="13">
        <v>3890.2</v>
      </c>
      <c r="F79" s="13">
        <v>3850</v>
      </c>
      <c r="G79" s="13">
        <v>3800</v>
      </c>
      <c r="H79" s="56">
        <f>(IF(D79="SELL",E79-F79,IF(D79="BUY",F79-E79)))*C79</f>
        <v>4019.9999999999818</v>
      </c>
      <c r="I79" s="56">
        <v>0</v>
      </c>
      <c r="J79" s="56">
        <f>SUM(H79,I79)</f>
        <v>4019.9999999999818</v>
      </c>
    </row>
    <row r="80" spans="1:10" s="104" customFormat="1" ht="15.75">
      <c r="A80" s="11">
        <v>43495</v>
      </c>
      <c r="B80" s="12" t="s">
        <v>16</v>
      </c>
      <c r="C80" s="15">
        <v>100</v>
      </c>
      <c r="D80" s="12" t="s">
        <v>9</v>
      </c>
      <c r="E80" s="13">
        <v>3850.5</v>
      </c>
      <c r="F80" s="13">
        <v>3883</v>
      </c>
      <c r="G80" s="13">
        <v>3923</v>
      </c>
      <c r="H80" s="56">
        <f t="shared" ref="H80" si="113">(IF(D80="SELL",E80-F80,IF(D80="BUY",F80-E80)))*C80</f>
        <v>3250</v>
      </c>
      <c r="I80" s="56">
        <f t="shared" ref="I80" si="114">(IF(D80="SELL",IF(G80="",0,F80-G80),IF(D80="BUY",IF(G80="",0,G80-F80))))*C80</f>
        <v>4000</v>
      </c>
      <c r="J80" s="56">
        <f t="shared" ref="J80" si="115">SUM(H80,I80)</f>
        <v>7250</v>
      </c>
    </row>
    <row r="81" spans="1:10" s="104" customFormat="1" ht="15.75">
      <c r="A81" s="11">
        <v>43493</v>
      </c>
      <c r="B81" s="12" t="s">
        <v>16</v>
      </c>
      <c r="C81" s="15">
        <v>100</v>
      </c>
      <c r="D81" s="12" t="s">
        <v>9</v>
      </c>
      <c r="E81" s="13">
        <v>3780</v>
      </c>
      <c r="F81" s="13">
        <v>3800</v>
      </c>
      <c r="G81" s="13">
        <v>3835.5</v>
      </c>
      <c r="H81" s="56">
        <f>(IF(D81="SELL",E81-F81,IF(D81="BUY",F81-E81)))*C81</f>
        <v>2000</v>
      </c>
      <c r="I81" s="56">
        <v>0</v>
      </c>
      <c r="J81" s="56">
        <f>SUM(H81,I81)</f>
        <v>2000</v>
      </c>
    </row>
    <row r="82" spans="1:10" s="104" customFormat="1" ht="15.75">
      <c r="A82" s="11">
        <v>43488</v>
      </c>
      <c r="B82" s="12" t="s">
        <v>16</v>
      </c>
      <c r="C82" s="15">
        <v>100</v>
      </c>
      <c r="D82" s="12" t="s">
        <v>9</v>
      </c>
      <c r="E82" s="13">
        <v>3800</v>
      </c>
      <c r="F82" s="13">
        <v>3828</v>
      </c>
      <c r="G82" s="13">
        <v>3850.5</v>
      </c>
      <c r="H82" s="56">
        <f t="shared" ref="H82" si="116">(IF(D82="SELL",E82-F82,IF(D82="BUY",F82-E82)))*C82</f>
        <v>2800</v>
      </c>
      <c r="I82" s="56">
        <v>0</v>
      </c>
      <c r="J82" s="56">
        <f t="shared" ref="J82" si="117">SUM(H82,I82)</f>
        <v>2800</v>
      </c>
    </row>
    <row r="83" spans="1:10" s="104" customFormat="1" ht="15.75">
      <c r="A83" s="11">
        <v>43487</v>
      </c>
      <c r="B83" s="12" t="s">
        <v>16</v>
      </c>
      <c r="C83" s="15">
        <v>100</v>
      </c>
      <c r="D83" s="12" t="s">
        <v>8</v>
      </c>
      <c r="E83" s="13">
        <v>3800</v>
      </c>
      <c r="F83" s="13">
        <v>3780</v>
      </c>
      <c r="G83" s="13">
        <v>3735.5</v>
      </c>
      <c r="H83" s="56">
        <f t="shared" ref="H83" si="118">(IF(D83="SELL",E83-F83,IF(D83="BUY",F83-E83)))*C83</f>
        <v>2000</v>
      </c>
      <c r="I83" s="56">
        <f t="shared" ref="I83" si="119">(IF(D83="SELL",IF(G83="",0,F83-G83),IF(D83="BUY",IF(G83="",0,G83-F83))))*C83</f>
        <v>4450</v>
      </c>
      <c r="J83" s="56">
        <f t="shared" ref="J83" si="120">SUM(H83,I83)</f>
        <v>6450</v>
      </c>
    </row>
    <row r="84" spans="1:10" s="104" customFormat="1" ht="15.75">
      <c r="A84" s="11">
        <v>43484</v>
      </c>
      <c r="B84" s="12" t="s">
        <v>16</v>
      </c>
      <c r="C84" s="15">
        <v>100</v>
      </c>
      <c r="D84" s="12" t="s">
        <v>9</v>
      </c>
      <c r="E84" s="13">
        <v>3762.3</v>
      </c>
      <c r="F84" s="13">
        <v>3800</v>
      </c>
      <c r="G84" s="13">
        <v>3833.5</v>
      </c>
      <c r="H84" s="56">
        <f t="shared" ref="H84" si="121">(IF(D84="SELL",E84-F84,IF(D84="BUY",F84-E84)))*C84</f>
        <v>3769.9999999999818</v>
      </c>
      <c r="I84" s="56">
        <f t="shared" ref="I84" si="122">(IF(D84="SELL",IF(G84="",0,F84-G84),IF(D84="BUY",IF(G84="",0,G84-F84))))*C84</f>
        <v>3350</v>
      </c>
      <c r="J84" s="56">
        <f t="shared" ref="J84" si="123">SUM(H84,I84)</f>
        <v>7119.9999999999818</v>
      </c>
    </row>
    <row r="85" spans="1:10" s="104" customFormat="1" ht="15.75">
      <c r="A85" s="11">
        <v>43483</v>
      </c>
      <c r="B85" s="12" t="s">
        <v>17</v>
      </c>
      <c r="C85" s="15">
        <v>1250</v>
      </c>
      <c r="D85" s="12" t="s">
        <v>8</v>
      </c>
      <c r="E85" s="13">
        <v>238</v>
      </c>
      <c r="F85" s="13">
        <v>236.5</v>
      </c>
      <c r="G85" s="13">
        <v>235</v>
      </c>
      <c r="H85" s="56">
        <f t="shared" ref="H85" si="124">(IF(D85="SELL",E85-F85,IF(D85="BUY",F85-E85)))*C85</f>
        <v>1875</v>
      </c>
      <c r="I85" s="56">
        <f t="shared" ref="I85" si="125">(IF(D85="SELL",IF(G85="",0,F85-G85),IF(D85="BUY",IF(G85="",0,G85-F85))))*C85</f>
        <v>1875</v>
      </c>
      <c r="J85" s="56">
        <f t="shared" ref="J85" si="126">SUM(H85,I85)</f>
        <v>3750</v>
      </c>
    </row>
    <row r="86" spans="1:10" s="104" customFormat="1" ht="15.75">
      <c r="A86" s="11">
        <v>43482</v>
      </c>
      <c r="B86" s="12" t="s">
        <v>16</v>
      </c>
      <c r="C86" s="15">
        <v>100</v>
      </c>
      <c r="D86" s="12" t="s">
        <v>8</v>
      </c>
      <c r="E86" s="13">
        <v>3665.5</v>
      </c>
      <c r="F86" s="13">
        <v>3535</v>
      </c>
      <c r="G86" s="13">
        <v>3500</v>
      </c>
      <c r="H86" s="56">
        <f t="shared" ref="H86" si="127">(IF(D86="SELL",E86-F86,IF(D86="BUY",F86-E86)))*C86</f>
        <v>13050</v>
      </c>
      <c r="I86" s="56">
        <v>0</v>
      </c>
      <c r="J86" s="56">
        <f t="shared" ref="J86" si="128">SUM(H86,I86)</f>
        <v>13050</v>
      </c>
    </row>
    <row r="87" spans="1:10" s="104" customFormat="1" ht="15.75">
      <c r="A87" s="11">
        <v>43482</v>
      </c>
      <c r="B87" s="12" t="s">
        <v>17</v>
      </c>
      <c r="C87" s="15">
        <v>1250</v>
      </c>
      <c r="D87" s="12" t="s">
        <v>9</v>
      </c>
      <c r="E87" s="13">
        <v>253.55</v>
      </c>
      <c r="F87" s="13">
        <v>251.65</v>
      </c>
      <c r="G87" s="13">
        <v>0</v>
      </c>
      <c r="H87" s="56">
        <f t="shared" ref="H87" si="129">(IF(D87="SELL",E87-F87,IF(D87="BUY",F87-E87)))*C87</f>
        <v>-2375.0000000000073</v>
      </c>
      <c r="I87" s="56">
        <v>0</v>
      </c>
      <c r="J87" s="56">
        <f t="shared" ref="J87" si="130">SUM(H87,I87)</f>
        <v>-2375.0000000000073</v>
      </c>
    </row>
    <row r="88" spans="1:10" ht="15.75">
      <c r="A88" s="11">
        <v>43474</v>
      </c>
      <c r="B88" s="12" t="s">
        <v>16</v>
      </c>
      <c r="C88" s="15">
        <v>100</v>
      </c>
      <c r="D88" s="12" t="s">
        <v>9</v>
      </c>
      <c r="E88" s="13">
        <v>3605.5</v>
      </c>
      <c r="F88" s="13">
        <v>3635</v>
      </c>
      <c r="G88" s="13">
        <v>3665.5</v>
      </c>
      <c r="H88" s="56">
        <f t="shared" ref="H88:H115" si="131">(IF(D88="SELL",E88-F88,IF(D88="BUY",F88-E88)))*C88</f>
        <v>2950</v>
      </c>
      <c r="I88" s="56">
        <f t="shared" ref="I88" si="132">(IF(D88="SELL",IF(G88="",0,F88-G88),IF(D88="BUY",IF(G88="",0,G88-F88))))*C88</f>
        <v>3050</v>
      </c>
      <c r="J88" s="56">
        <f t="shared" ref="J88:J115" si="133">SUM(H88,I88)</f>
        <v>6000</v>
      </c>
    </row>
    <row r="89" spans="1:10" ht="15.75">
      <c r="A89" s="11">
        <v>43461</v>
      </c>
      <c r="B89" s="12" t="s">
        <v>17</v>
      </c>
      <c r="C89" s="15">
        <v>1250</v>
      </c>
      <c r="D89" s="12" t="s">
        <v>9</v>
      </c>
      <c r="E89" s="13">
        <v>243.65</v>
      </c>
      <c r="F89" s="13">
        <v>248.1</v>
      </c>
      <c r="G89" s="13">
        <v>255</v>
      </c>
      <c r="H89" s="56">
        <f t="shared" ref="H89" si="134">(IF(D89="SELL",E89-F89,IF(D89="BUY",F89-E89)))*C89</f>
        <v>5562.4999999999854</v>
      </c>
      <c r="I89" s="56">
        <v>0</v>
      </c>
      <c r="J89" s="56">
        <f t="shared" ref="J89" si="135">SUM(H89,I89)</f>
        <v>5562.4999999999854</v>
      </c>
    </row>
    <row r="90" spans="1:10" ht="15.75">
      <c r="A90" s="11">
        <v>43458</v>
      </c>
      <c r="B90" s="12" t="s">
        <v>17</v>
      </c>
      <c r="C90" s="15">
        <v>1250</v>
      </c>
      <c r="D90" s="12" t="s">
        <v>8</v>
      </c>
      <c r="E90" s="13">
        <v>255.5</v>
      </c>
      <c r="F90" s="13">
        <v>253</v>
      </c>
      <c r="G90" s="13">
        <v>250</v>
      </c>
      <c r="H90" s="56">
        <f t="shared" si="131"/>
        <v>3125</v>
      </c>
      <c r="I90" s="56">
        <v>0</v>
      </c>
      <c r="J90" s="56">
        <f t="shared" si="133"/>
        <v>3125</v>
      </c>
    </row>
    <row r="91" spans="1:10" ht="15.75">
      <c r="A91" s="11">
        <v>43452</v>
      </c>
      <c r="B91" s="12" t="s">
        <v>17</v>
      </c>
      <c r="C91" s="15">
        <v>1250</v>
      </c>
      <c r="D91" s="12" t="s">
        <v>9</v>
      </c>
      <c r="E91" s="13">
        <v>260</v>
      </c>
      <c r="F91" s="13">
        <v>258</v>
      </c>
      <c r="G91" s="13">
        <v>0</v>
      </c>
      <c r="H91" s="56">
        <f t="shared" ref="H91" si="136">(IF(D91="SELL",E91-F91,IF(D91="BUY",F91-E91)))*C91</f>
        <v>-2500</v>
      </c>
      <c r="I91" s="56">
        <v>0</v>
      </c>
      <c r="J91" s="56">
        <f t="shared" ref="J91" si="137">SUM(H91,I91)</f>
        <v>-2500</v>
      </c>
    </row>
    <row r="92" spans="1:10" ht="15.75">
      <c r="A92" s="11">
        <v>43451</v>
      </c>
      <c r="B92" s="12" t="s">
        <v>17</v>
      </c>
      <c r="C92" s="15">
        <v>1250</v>
      </c>
      <c r="D92" s="12" t="s">
        <v>8</v>
      </c>
      <c r="E92" s="13">
        <v>261.05</v>
      </c>
      <c r="F92" s="13">
        <v>258.64999999999998</v>
      </c>
      <c r="G92" s="13">
        <v>256.5</v>
      </c>
      <c r="H92" s="56">
        <f t="shared" si="131"/>
        <v>3000.0000000000427</v>
      </c>
      <c r="I92" s="56">
        <v>0</v>
      </c>
      <c r="J92" s="56">
        <f t="shared" si="133"/>
        <v>3000.0000000000427</v>
      </c>
    </row>
    <row r="93" spans="1:10" ht="15.75">
      <c r="A93" s="11">
        <v>43448</v>
      </c>
      <c r="B93" s="12" t="s">
        <v>17</v>
      </c>
      <c r="C93" s="15">
        <v>1250</v>
      </c>
      <c r="D93" s="12" t="s">
        <v>8</v>
      </c>
      <c r="E93" s="13">
        <v>288.8</v>
      </c>
      <c r="F93" s="13">
        <v>286.5</v>
      </c>
      <c r="G93" s="13">
        <v>283</v>
      </c>
      <c r="H93" s="56">
        <f t="shared" ref="H93" si="138">(IF(D93="SELL",E93-F93,IF(D93="BUY",F93-E93)))*C93</f>
        <v>2875.0000000000141</v>
      </c>
      <c r="I93" s="56">
        <f t="shared" ref="I93" si="139">(IF(D93="SELL",IF(G93="",0,F93-G93),IF(D93="BUY",IF(G93="",0,G93-F93))))*C93</f>
        <v>4375</v>
      </c>
      <c r="J93" s="56">
        <f t="shared" ref="J93" si="140">SUM(H93,I93)</f>
        <v>7250.0000000000146</v>
      </c>
    </row>
    <row r="94" spans="1:10" ht="15.75">
      <c r="A94" s="11">
        <v>43441</v>
      </c>
      <c r="B94" s="12" t="s">
        <v>17</v>
      </c>
      <c r="C94" s="15">
        <v>1250</v>
      </c>
      <c r="D94" s="12" t="s">
        <v>8</v>
      </c>
      <c r="E94" s="13">
        <v>303.5</v>
      </c>
      <c r="F94" s="13">
        <v>302</v>
      </c>
      <c r="G94" s="13">
        <v>300</v>
      </c>
      <c r="H94" s="56">
        <f t="shared" si="131"/>
        <v>1875</v>
      </c>
      <c r="I94" s="56">
        <f t="shared" ref="I94" si="141">(IF(D94="SELL",IF(G94="",0,F94-G94),IF(D94="BUY",IF(G94="",0,G94-F94))))*C94</f>
        <v>2500</v>
      </c>
      <c r="J94" s="56">
        <f t="shared" si="133"/>
        <v>4375</v>
      </c>
    </row>
    <row r="95" spans="1:10" ht="15.75">
      <c r="A95" s="11">
        <v>43439</v>
      </c>
      <c r="B95" s="12" t="s">
        <v>17</v>
      </c>
      <c r="C95" s="15">
        <v>1250</v>
      </c>
      <c r="D95" s="12" t="s">
        <v>9</v>
      </c>
      <c r="E95" s="13">
        <v>323.5</v>
      </c>
      <c r="F95" s="13">
        <v>326</v>
      </c>
      <c r="G95" s="13">
        <v>328.3</v>
      </c>
      <c r="H95" s="56">
        <f t="shared" si="131"/>
        <v>3125</v>
      </c>
      <c r="I95" s="56">
        <v>0</v>
      </c>
      <c r="J95" s="56">
        <f t="shared" si="133"/>
        <v>3125</v>
      </c>
    </row>
    <row r="96" spans="1:10" ht="15.75">
      <c r="A96" s="11">
        <v>43438</v>
      </c>
      <c r="B96" s="12" t="s">
        <v>16</v>
      </c>
      <c r="C96" s="15">
        <v>100</v>
      </c>
      <c r="D96" s="12" t="s">
        <v>8</v>
      </c>
      <c r="E96" s="13">
        <v>3765</v>
      </c>
      <c r="F96" s="13">
        <v>3738</v>
      </c>
      <c r="G96" s="13">
        <v>3710</v>
      </c>
      <c r="H96" s="56">
        <f t="shared" ref="H96" si="142">(IF(D96="SELL",E96-F96,IF(D96="BUY",F96-E96)))*C96</f>
        <v>2700</v>
      </c>
      <c r="I96" s="56">
        <v>0</v>
      </c>
      <c r="J96" s="56">
        <f t="shared" ref="J96" si="143">SUM(H96,I96)</f>
        <v>2700</v>
      </c>
    </row>
    <row r="97" spans="1:10" ht="15.75">
      <c r="A97" s="11">
        <v>43438</v>
      </c>
      <c r="B97" s="12" t="s">
        <v>17</v>
      </c>
      <c r="C97" s="15">
        <v>1250</v>
      </c>
      <c r="D97" s="12" t="s">
        <v>9</v>
      </c>
      <c r="E97" s="13">
        <v>312.5</v>
      </c>
      <c r="F97" s="13">
        <v>315</v>
      </c>
      <c r="G97" s="13">
        <v>318.2</v>
      </c>
      <c r="H97" s="56">
        <f t="shared" si="131"/>
        <v>3125</v>
      </c>
      <c r="I97" s="56">
        <f t="shared" ref="I97" si="144">(IF(D97="SELL",IF(G97="",0,F97-G97),IF(D97="BUY",IF(G97="",0,G97-F97))))*C97</f>
        <v>3999.9999999999859</v>
      </c>
      <c r="J97" s="56">
        <f t="shared" si="133"/>
        <v>7124.9999999999854</v>
      </c>
    </row>
    <row r="98" spans="1:10" ht="15.75">
      <c r="A98" s="11">
        <v>43437</v>
      </c>
      <c r="B98" s="12" t="s">
        <v>17</v>
      </c>
      <c r="C98" s="15">
        <v>1250</v>
      </c>
      <c r="D98" s="12" t="s">
        <v>8</v>
      </c>
      <c r="E98" s="13">
        <v>315</v>
      </c>
      <c r="F98" s="13">
        <v>313.5</v>
      </c>
      <c r="G98" s="13">
        <v>311</v>
      </c>
      <c r="H98" s="56">
        <f t="shared" ref="H98" si="145">(IF(D98="SELL",E98-F98,IF(D98="BUY",F98-E98)))*C98</f>
        <v>1875</v>
      </c>
      <c r="I98" s="56">
        <f t="shared" ref="I98" si="146">(IF(D98="SELL",IF(G98="",0,F98-G98),IF(D98="BUY",IF(G98="",0,G98-F98))))*C98</f>
        <v>3125</v>
      </c>
      <c r="J98" s="56">
        <f t="shared" ref="J98" si="147">SUM(H98,I98)</f>
        <v>5000</v>
      </c>
    </row>
    <row r="99" spans="1:10" ht="15.75">
      <c r="A99" s="11">
        <v>43433</v>
      </c>
      <c r="B99" s="12" t="s">
        <v>16</v>
      </c>
      <c r="C99" s="15">
        <v>100</v>
      </c>
      <c r="D99" s="12" t="s">
        <v>8</v>
      </c>
      <c r="E99" s="13">
        <v>3550</v>
      </c>
      <c r="F99" s="13">
        <v>3515</v>
      </c>
      <c r="G99" s="13">
        <v>3465.5</v>
      </c>
      <c r="H99" s="56">
        <f t="shared" si="131"/>
        <v>3500</v>
      </c>
      <c r="I99" s="56">
        <f t="shared" ref="I99" si="148">(IF(D99="SELL",IF(G99="",0,F99-G99),IF(D99="BUY",IF(G99="",0,G99-F99))))*C99</f>
        <v>4950</v>
      </c>
      <c r="J99" s="56">
        <f t="shared" si="133"/>
        <v>8450</v>
      </c>
    </row>
    <row r="100" spans="1:10" ht="15.75">
      <c r="A100" s="11">
        <v>43431</v>
      </c>
      <c r="B100" s="12" t="s">
        <v>17</v>
      </c>
      <c r="C100" s="15">
        <v>1250</v>
      </c>
      <c r="D100" s="12" t="s">
        <v>8</v>
      </c>
      <c r="E100" s="13">
        <v>292</v>
      </c>
      <c r="F100" s="13">
        <v>295.14999999999998</v>
      </c>
      <c r="G100" s="13">
        <v>0</v>
      </c>
      <c r="H100" s="56">
        <f t="shared" si="131"/>
        <v>-3937.4999999999718</v>
      </c>
      <c r="I100" s="56">
        <v>0</v>
      </c>
      <c r="J100" s="56">
        <f t="shared" si="133"/>
        <v>-3937.4999999999718</v>
      </c>
    </row>
    <row r="101" spans="1:10" ht="15.75">
      <c r="A101" s="11">
        <v>43426</v>
      </c>
      <c r="B101" s="12" t="s">
        <v>17</v>
      </c>
      <c r="C101" s="15">
        <v>1250</v>
      </c>
      <c r="D101" s="12" t="s">
        <v>8</v>
      </c>
      <c r="E101" s="13">
        <v>298</v>
      </c>
      <c r="F101" s="13">
        <v>296</v>
      </c>
      <c r="G101" s="13">
        <v>294.39999999999998</v>
      </c>
      <c r="H101" s="56">
        <f t="shared" ref="H101" si="149">(IF(D101="SELL",E101-F101,IF(D101="BUY",F101-E101)))*C101</f>
        <v>2500</v>
      </c>
      <c r="I101" s="56">
        <f t="shared" ref="I101" si="150">(IF(D101="SELL",IF(G101="",0,F101-G101),IF(D101="BUY",IF(G101="",0,G101-F101))))*C101</f>
        <v>2000.0000000000284</v>
      </c>
      <c r="J101" s="56">
        <f t="shared" ref="J101" si="151">SUM(H101,I101)</f>
        <v>4500.0000000000282</v>
      </c>
    </row>
    <row r="102" spans="1:10" ht="15.75">
      <c r="A102" s="11">
        <v>43426</v>
      </c>
      <c r="B102" s="12" t="s">
        <v>17</v>
      </c>
      <c r="C102" s="15">
        <v>1250</v>
      </c>
      <c r="D102" s="12" t="s">
        <v>8</v>
      </c>
      <c r="E102" s="13">
        <v>305</v>
      </c>
      <c r="F102" s="13">
        <v>302</v>
      </c>
      <c r="G102" s="13">
        <v>298.2</v>
      </c>
      <c r="H102" s="56">
        <f t="shared" si="131"/>
        <v>3750</v>
      </c>
      <c r="I102" s="56">
        <f t="shared" ref="I102" si="152">(IF(D102="SELL",IF(G102="",0,F102-G102),IF(D102="BUY",IF(G102="",0,G102-F102))))*C102</f>
        <v>4750.0000000000146</v>
      </c>
      <c r="J102" s="56">
        <f t="shared" si="133"/>
        <v>8500.0000000000146</v>
      </c>
    </row>
    <row r="103" spans="1:10" ht="15.75">
      <c r="A103" s="11">
        <v>43420</v>
      </c>
      <c r="B103" s="12" t="s">
        <v>17</v>
      </c>
      <c r="C103" s="15">
        <v>1250</v>
      </c>
      <c r="D103" s="12" t="s">
        <v>8</v>
      </c>
      <c r="E103" s="13">
        <v>290</v>
      </c>
      <c r="F103" s="13">
        <v>288</v>
      </c>
      <c r="G103" s="13">
        <v>286.2</v>
      </c>
      <c r="H103" s="56">
        <f t="shared" ref="H103" si="153">(IF(D103="SELL",E103-F103,IF(D103="BUY",F103-E103)))*C103</f>
        <v>2500</v>
      </c>
      <c r="I103" s="56">
        <v>0</v>
      </c>
      <c r="J103" s="56">
        <f t="shared" ref="J103" si="154">SUM(H103,I103)</f>
        <v>2500</v>
      </c>
    </row>
    <row r="104" spans="1:10" ht="15.75">
      <c r="A104" s="11">
        <v>43419</v>
      </c>
      <c r="B104" s="12" t="s">
        <v>17</v>
      </c>
      <c r="C104" s="15">
        <v>1250</v>
      </c>
      <c r="D104" s="12" t="s">
        <v>9</v>
      </c>
      <c r="E104" s="13">
        <v>341</v>
      </c>
      <c r="F104" s="13">
        <v>342.8</v>
      </c>
      <c r="G104" s="13">
        <v>344.2</v>
      </c>
      <c r="H104" s="56">
        <f t="shared" ref="H104" si="155">(IF(D104="SELL",E104-F104,IF(D104="BUY",F104-E104)))*C104</f>
        <v>2250.0000000000141</v>
      </c>
      <c r="I104" s="56">
        <f t="shared" ref="I104" si="156">(IF(D104="SELL",IF(G104="",0,F104-G104),IF(D104="BUY",IF(G104="",0,G104-F104))))*C104</f>
        <v>1749.9999999999716</v>
      </c>
      <c r="J104" s="56">
        <f t="shared" ref="J104" si="157">SUM(H104,I104)</f>
        <v>3999.9999999999854</v>
      </c>
    </row>
    <row r="105" spans="1:10" ht="15.75">
      <c r="A105" s="11">
        <v>43418</v>
      </c>
      <c r="B105" s="12" t="s">
        <v>17</v>
      </c>
      <c r="C105" s="15">
        <v>1250</v>
      </c>
      <c r="D105" s="12" t="s">
        <v>9</v>
      </c>
      <c r="E105" s="13">
        <v>298</v>
      </c>
      <c r="F105" s="13">
        <v>300</v>
      </c>
      <c r="G105" s="13">
        <v>302.60000000000002</v>
      </c>
      <c r="H105" s="56">
        <f t="shared" si="131"/>
        <v>2500</v>
      </c>
      <c r="I105" s="56">
        <f t="shared" ref="I105:I106" si="158">(IF(D105="SELL",IF(G105="",0,F105-G105),IF(D105="BUY",IF(G105="",0,G105-F105))))*C105</f>
        <v>3250.0000000000282</v>
      </c>
      <c r="J105" s="56">
        <f t="shared" si="133"/>
        <v>5750.0000000000282</v>
      </c>
    </row>
    <row r="106" spans="1:10" ht="15.75">
      <c r="A106" s="11">
        <v>43418</v>
      </c>
      <c r="B106" s="12" t="s">
        <v>17</v>
      </c>
      <c r="C106" s="15">
        <v>1250</v>
      </c>
      <c r="D106" s="12" t="s">
        <v>9</v>
      </c>
      <c r="E106" s="13">
        <v>293.8</v>
      </c>
      <c r="F106" s="13">
        <v>295.3</v>
      </c>
      <c r="G106" s="13">
        <v>298</v>
      </c>
      <c r="H106" s="56">
        <f t="shared" ref="H106" si="159">(IF(D106="SELL",E106-F106,IF(D106="BUY",F106-E106)))*C106</f>
        <v>1875</v>
      </c>
      <c r="I106" s="56">
        <f t="shared" si="158"/>
        <v>3374.9999999999859</v>
      </c>
      <c r="J106" s="56">
        <f t="shared" ref="J106" si="160">SUM(H106,I106)</f>
        <v>5249.9999999999854</v>
      </c>
    </row>
    <row r="107" spans="1:10" ht="15.75">
      <c r="A107" s="11">
        <v>43418</v>
      </c>
      <c r="B107" s="12" t="s">
        <v>16</v>
      </c>
      <c r="C107" s="15">
        <v>100</v>
      </c>
      <c r="D107" s="12" t="s">
        <v>9</v>
      </c>
      <c r="E107" s="13">
        <v>4020</v>
      </c>
      <c r="F107" s="13">
        <v>4065</v>
      </c>
      <c r="G107" s="13">
        <v>4100</v>
      </c>
      <c r="H107" s="56">
        <f t="shared" ref="H107" si="161">(IF(D107="SELL",E107-F107,IF(D107="BUY",F107-E107)))*C107</f>
        <v>4500</v>
      </c>
      <c r="I107" s="56">
        <v>0</v>
      </c>
      <c r="J107" s="56">
        <f t="shared" ref="J107" si="162">SUM(H107,I107)</f>
        <v>4500</v>
      </c>
    </row>
    <row r="108" spans="1:10" ht="15.75">
      <c r="A108" s="11">
        <v>43417</v>
      </c>
      <c r="B108" s="12" t="s">
        <v>17</v>
      </c>
      <c r="C108" s="15">
        <v>1250</v>
      </c>
      <c r="D108" s="12" t="s">
        <v>9</v>
      </c>
      <c r="E108" s="13">
        <v>286.64999999999998</v>
      </c>
      <c r="F108" s="13">
        <v>288.2</v>
      </c>
      <c r="G108" s="13">
        <v>290</v>
      </c>
      <c r="H108" s="56">
        <f t="shared" ref="H108" si="163">(IF(D108="SELL",E108-F108,IF(D108="BUY",F108-E108)))*C108</f>
        <v>1937.5000000000141</v>
      </c>
      <c r="I108" s="56">
        <f t="shared" ref="I108" si="164">(IF(D108="SELL",IF(G108="",0,F108-G108),IF(D108="BUY",IF(G108="",0,G108-F108))))*C108</f>
        <v>2250.0000000000141</v>
      </c>
      <c r="J108" s="56">
        <f t="shared" ref="J108" si="165">SUM(H108,I108)</f>
        <v>4187.5000000000282</v>
      </c>
    </row>
    <row r="109" spans="1:10" ht="15.75">
      <c r="A109" s="11">
        <v>43416</v>
      </c>
      <c r="B109" s="12" t="s">
        <v>17</v>
      </c>
      <c r="C109" s="15">
        <v>1250</v>
      </c>
      <c r="D109" s="12" t="s">
        <v>9</v>
      </c>
      <c r="E109" s="13">
        <v>278</v>
      </c>
      <c r="F109" s="13">
        <v>280</v>
      </c>
      <c r="G109" s="13">
        <v>282.3</v>
      </c>
      <c r="H109" s="56">
        <f t="shared" si="131"/>
        <v>2500</v>
      </c>
      <c r="I109" s="56">
        <f t="shared" ref="I109" si="166">(IF(D109="SELL",IF(G109="",0,F109-G109),IF(D109="BUY",IF(G109="",0,G109-F109))))*C109</f>
        <v>2875.0000000000141</v>
      </c>
      <c r="J109" s="56">
        <f t="shared" si="133"/>
        <v>5375.0000000000146</v>
      </c>
    </row>
    <row r="110" spans="1:10" ht="15.75">
      <c r="A110" s="11">
        <v>43402</v>
      </c>
      <c r="B110" s="12" t="s">
        <v>16</v>
      </c>
      <c r="C110" s="15">
        <v>100</v>
      </c>
      <c r="D110" s="12" t="s">
        <v>8</v>
      </c>
      <c r="E110" s="13">
        <v>4950.1499999999996</v>
      </c>
      <c r="F110" s="13">
        <v>4920</v>
      </c>
      <c r="G110" s="13">
        <v>4880.1499999999996</v>
      </c>
      <c r="H110" s="56">
        <f t="shared" si="131"/>
        <v>3014.9999999999636</v>
      </c>
      <c r="I110" s="56">
        <v>0</v>
      </c>
      <c r="J110" s="56">
        <f t="shared" si="133"/>
        <v>3014.9999999999636</v>
      </c>
    </row>
    <row r="111" spans="1:10" ht="15.75">
      <c r="A111" s="11">
        <v>43390</v>
      </c>
      <c r="B111" s="12" t="s">
        <v>17</v>
      </c>
      <c r="C111" s="15">
        <v>1250</v>
      </c>
      <c r="D111" s="12" t="s">
        <v>8</v>
      </c>
      <c r="E111" s="13">
        <v>238.55</v>
      </c>
      <c r="F111" s="13">
        <v>236.8</v>
      </c>
      <c r="G111" s="13">
        <v>235</v>
      </c>
      <c r="H111" s="56">
        <f t="shared" ref="H111" si="167">(IF(D111="SELL",E111-F111,IF(D111="BUY",F111-E111)))*C111</f>
        <v>2187.5</v>
      </c>
      <c r="I111" s="56">
        <v>0</v>
      </c>
      <c r="J111" s="56">
        <f t="shared" ref="J111" si="168">SUM(H111,I111)</f>
        <v>2187.5</v>
      </c>
    </row>
    <row r="112" spans="1:10" ht="15.75">
      <c r="A112" s="11">
        <v>43389</v>
      </c>
      <c r="B112" s="12" t="s">
        <v>17</v>
      </c>
      <c r="C112" s="15">
        <v>1250</v>
      </c>
      <c r="D112" s="12" t="s">
        <v>9</v>
      </c>
      <c r="E112" s="13">
        <v>238.8</v>
      </c>
      <c r="F112" s="13">
        <v>240.6</v>
      </c>
      <c r="G112" s="13">
        <v>242</v>
      </c>
      <c r="H112" s="56">
        <f t="shared" si="131"/>
        <v>2249.9999999999786</v>
      </c>
      <c r="I112" s="56">
        <f t="shared" ref="I112" si="169">(IF(D112="SELL",IF(G112="",0,F112-G112),IF(D112="BUY",IF(G112="",0,G112-F112))))*C112</f>
        <v>1750.000000000007</v>
      </c>
      <c r="J112" s="56">
        <f t="shared" si="133"/>
        <v>3999.9999999999854</v>
      </c>
    </row>
    <row r="113" spans="1:10" ht="15.75">
      <c r="A113" s="11">
        <v>43357</v>
      </c>
      <c r="B113" s="12" t="s">
        <v>16</v>
      </c>
      <c r="C113" s="15">
        <v>100</v>
      </c>
      <c r="D113" s="12" t="s">
        <v>9</v>
      </c>
      <c r="E113" s="13">
        <v>4955</v>
      </c>
      <c r="F113" s="13">
        <v>4983</v>
      </c>
      <c r="G113" s="13">
        <v>5030</v>
      </c>
      <c r="H113" s="56">
        <f t="shared" ref="H113" si="170">(IF(D113="SELL",E113-F113,IF(D113="BUY",F113-E113)))*C113</f>
        <v>2800</v>
      </c>
      <c r="I113" s="56">
        <f t="shared" ref="I113" si="171">(IF(D113="SELL",IF(G113="",0,F113-G113),IF(D113="BUY",IF(G113="",0,G113-F113))))*C113</f>
        <v>4700</v>
      </c>
      <c r="J113" s="56">
        <f t="shared" ref="J113" si="172">SUM(H113,I113)</f>
        <v>7500</v>
      </c>
    </row>
    <row r="114" spans="1:10" ht="15.75">
      <c r="A114" s="11">
        <v>43311</v>
      </c>
      <c r="B114" s="12" t="s">
        <v>16</v>
      </c>
      <c r="C114" s="15">
        <v>100</v>
      </c>
      <c r="D114" s="12" t="s">
        <v>9</v>
      </c>
      <c r="E114" s="13">
        <v>4808</v>
      </c>
      <c r="F114" s="13">
        <v>4828</v>
      </c>
      <c r="G114" s="13">
        <v>0</v>
      </c>
      <c r="H114" s="56">
        <f t="shared" ref="H114" si="173">(IF(D114="SELL",E114-F114,IF(D114="BUY",F114-E114)))*C114</f>
        <v>2000</v>
      </c>
      <c r="I114" s="56">
        <v>0</v>
      </c>
      <c r="J114" s="56">
        <f t="shared" ref="J114" si="174">SUM(H114,I114)</f>
        <v>2000</v>
      </c>
    </row>
    <row r="115" spans="1:10" ht="15.75">
      <c r="A115" s="11">
        <v>43304</v>
      </c>
      <c r="B115" s="12" t="s">
        <v>16</v>
      </c>
      <c r="C115" s="15">
        <v>100</v>
      </c>
      <c r="D115" s="12" t="s">
        <v>9</v>
      </c>
      <c r="E115" s="13">
        <v>4777</v>
      </c>
      <c r="F115" s="13">
        <v>4747</v>
      </c>
      <c r="G115" s="13">
        <v>0</v>
      </c>
      <c r="H115" s="56">
        <f t="shared" si="131"/>
        <v>-3000</v>
      </c>
      <c r="I115" s="56">
        <v>0</v>
      </c>
      <c r="J115" s="56">
        <f t="shared" si="133"/>
        <v>-3000</v>
      </c>
    </row>
    <row r="116" spans="1:10">
      <c r="H116" s="57"/>
      <c r="I116" s="158" t="s">
        <v>10</v>
      </c>
      <c r="J116" s="158">
        <f>SUM(J8:J115)</f>
        <v>601587.5</v>
      </c>
    </row>
    <row r="117" spans="1:10">
      <c r="H117" s="57"/>
      <c r="I117" s="158"/>
      <c r="J117" s="158"/>
    </row>
    <row r="118" spans="1:10">
      <c r="H118" s="57"/>
      <c r="I118" s="57"/>
      <c r="J118" s="57"/>
    </row>
  </sheetData>
  <mergeCells count="12">
    <mergeCell ref="A5:A7"/>
    <mergeCell ref="B5:B7"/>
    <mergeCell ref="C5:C7"/>
    <mergeCell ref="D5:D7"/>
    <mergeCell ref="E5:E7"/>
    <mergeCell ref="H5:I6"/>
    <mergeCell ref="J5:J7"/>
    <mergeCell ref="I116:I117"/>
    <mergeCell ref="J116:J117"/>
    <mergeCell ref="D2:G3"/>
    <mergeCell ref="F5:F7"/>
    <mergeCell ref="G5:G7"/>
  </mergeCells>
  <conditionalFormatting sqref="H5 H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41"/>
  <sheetViews>
    <sheetView workbookViewId="0">
      <selection activeCell="A10" sqref="A10:XFD10"/>
    </sheetView>
  </sheetViews>
  <sheetFormatPr defaultColWidth="18.42578125" defaultRowHeight="15"/>
  <cols>
    <col min="1" max="1" width="16.5703125" style="103" customWidth="1"/>
    <col min="2" max="2" width="18.42578125" style="103"/>
    <col min="3" max="3" width="11.5703125" style="103" customWidth="1"/>
    <col min="4" max="4" width="9.5703125" style="103" customWidth="1"/>
    <col min="5" max="5" width="12" style="103" customWidth="1"/>
    <col min="6" max="6" width="11.28515625" style="103" customWidth="1"/>
    <col min="7" max="7" width="10.7109375" style="103" customWidth="1"/>
    <col min="8" max="8" width="11.7109375" style="103" customWidth="1"/>
    <col min="9" max="9" width="9.28515625" style="103" customWidth="1"/>
    <col min="10" max="10" width="14.7109375" style="103" customWidth="1"/>
    <col min="11" max="16384" width="18.42578125" style="103"/>
  </cols>
  <sheetData>
    <row r="1" spans="1:13" ht="26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3">
      <c r="A2" s="4"/>
      <c r="B2" s="5"/>
      <c r="C2" s="6"/>
      <c r="D2" s="159" t="s">
        <v>19</v>
      </c>
      <c r="E2" s="160"/>
      <c r="F2" s="160"/>
      <c r="G2" s="160"/>
      <c r="H2" s="6"/>
      <c r="I2" s="6"/>
      <c r="J2" s="7"/>
      <c r="K2" s="141"/>
    </row>
    <row r="3" spans="1:13">
      <c r="A3" s="4"/>
      <c r="B3" s="6"/>
      <c r="C3" s="6"/>
      <c r="D3" s="160"/>
      <c r="E3" s="160"/>
      <c r="F3" s="160"/>
      <c r="G3" s="160"/>
      <c r="H3" s="6"/>
      <c r="I3" s="6"/>
      <c r="J3" s="7"/>
      <c r="K3" s="141"/>
      <c r="L3" s="137"/>
      <c r="M3" s="137"/>
    </row>
    <row r="4" spans="1:13">
      <c r="A4" s="8"/>
      <c r="B4" s="9"/>
      <c r="C4" s="9"/>
      <c r="D4" s="9"/>
      <c r="E4" s="9"/>
      <c r="F4" s="9"/>
      <c r="G4" s="9"/>
      <c r="H4" s="9"/>
      <c r="I4" s="9"/>
      <c r="J4" s="10"/>
      <c r="K4" s="141"/>
      <c r="L4" s="137"/>
      <c r="M4" s="137"/>
    </row>
    <row r="5" spans="1:13">
      <c r="A5" s="161" t="s">
        <v>0</v>
      </c>
      <c r="B5" s="164" t="s">
        <v>1</v>
      </c>
      <c r="C5" s="164" t="s">
        <v>11</v>
      </c>
      <c r="D5" s="164" t="s">
        <v>2</v>
      </c>
      <c r="E5" s="155" t="s">
        <v>3</v>
      </c>
      <c r="F5" s="155" t="s">
        <v>4</v>
      </c>
      <c r="G5" s="155" t="s">
        <v>5</v>
      </c>
      <c r="H5" s="151" t="s">
        <v>6</v>
      </c>
      <c r="I5" s="152"/>
      <c r="J5" s="155" t="s">
        <v>7</v>
      </c>
      <c r="K5" s="141"/>
      <c r="L5" s="141"/>
      <c r="M5" s="137"/>
    </row>
    <row r="6" spans="1:13">
      <c r="A6" s="162"/>
      <c r="B6" s="165"/>
      <c r="C6" s="167"/>
      <c r="D6" s="167"/>
      <c r="E6" s="156"/>
      <c r="F6" s="156"/>
      <c r="G6" s="156"/>
      <c r="H6" s="153"/>
      <c r="I6" s="154"/>
      <c r="J6" s="156"/>
      <c r="K6" s="146"/>
      <c r="L6" s="141"/>
      <c r="M6" s="137"/>
    </row>
    <row r="7" spans="1:13" ht="15.75">
      <c r="A7" s="163"/>
      <c r="B7" s="166"/>
      <c r="C7" s="168"/>
      <c r="D7" s="168"/>
      <c r="E7" s="157"/>
      <c r="F7" s="157"/>
      <c r="G7" s="157"/>
      <c r="H7" s="16" t="s">
        <v>4</v>
      </c>
      <c r="I7" s="16" t="s">
        <v>5</v>
      </c>
      <c r="J7" s="157"/>
      <c r="K7" s="146"/>
      <c r="L7" s="141"/>
      <c r="M7" s="137"/>
    </row>
    <row r="8" spans="1:13" ht="15.75">
      <c r="A8" s="11"/>
      <c r="B8" s="12"/>
      <c r="C8" s="15"/>
      <c r="D8" s="12"/>
      <c r="E8" s="13"/>
      <c r="F8" s="13"/>
      <c r="G8" s="13"/>
      <c r="H8" s="13"/>
      <c r="I8" s="13"/>
      <c r="J8" s="14"/>
      <c r="K8" s="146"/>
      <c r="L8" s="141"/>
      <c r="M8" s="137"/>
    </row>
    <row r="9" spans="1:13" s="150" customFormat="1" ht="15.75">
      <c r="A9" s="11">
        <v>43811</v>
      </c>
      <c r="B9" s="12" t="s">
        <v>20</v>
      </c>
      <c r="C9" s="15">
        <v>100</v>
      </c>
      <c r="D9" s="12" t="s">
        <v>8</v>
      </c>
      <c r="E9" s="12">
        <v>37690</v>
      </c>
      <c r="F9" s="13">
        <v>37610</v>
      </c>
      <c r="G9" s="13">
        <v>0</v>
      </c>
      <c r="H9" s="56">
        <f t="shared" ref="H9:H10" si="0">(IF(D9="SELL",E9-F9,IF(D9="BUY",F9-E9)))*C9</f>
        <v>8000</v>
      </c>
      <c r="I9" s="56">
        <v>0</v>
      </c>
      <c r="J9" s="56">
        <f t="shared" ref="J9:J10" si="1">SUM(H9,I9)</f>
        <v>8000</v>
      </c>
    </row>
    <row r="10" spans="1:13" s="150" customFormat="1" ht="15.75">
      <c r="A10" s="11">
        <v>43810</v>
      </c>
      <c r="B10" s="12" t="s">
        <v>16</v>
      </c>
      <c r="C10" s="15">
        <v>100</v>
      </c>
      <c r="D10" s="12" t="s">
        <v>8</v>
      </c>
      <c r="E10" s="12">
        <v>4165</v>
      </c>
      <c r="F10" s="13">
        <v>4135</v>
      </c>
      <c r="G10" s="13">
        <v>4105</v>
      </c>
      <c r="H10" s="56">
        <f t="shared" si="0"/>
        <v>3000</v>
      </c>
      <c r="I10" s="56">
        <v>0</v>
      </c>
      <c r="J10" s="56">
        <f t="shared" si="1"/>
        <v>3000</v>
      </c>
    </row>
    <row r="11" spans="1:13" s="150" customFormat="1" ht="15.75">
      <c r="A11" s="11">
        <v>43810</v>
      </c>
      <c r="B11" s="12" t="s">
        <v>20</v>
      </c>
      <c r="C11" s="15">
        <v>100</v>
      </c>
      <c r="D11" s="12" t="s">
        <v>8</v>
      </c>
      <c r="E11" s="12">
        <v>37551</v>
      </c>
      <c r="F11" s="13">
        <v>37610</v>
      </c>
      <c r="G11" s="13">
        <v>0</v>
      </c>
      <c r="H11" s="56">
        <f t="shared" ref="H11" si="2">(IF(D11="SELL",E11-F11,IF(D11="BUY",F11-E11)))*C11</f>
        <v>-5900</v>
      </c>
      <c r="I11" s="56">
        <v>0</v>
      </c>
      <c r="J11" s="56">
        <f t="shared" ref="J11" si="3">SUM(H11,I11)</f>
        <v>-5900</v>
      </c>
    </row>
    <row r="12" spans="1:13" s="150" customFormat="1" ht="15.75">
      <c r="A12" s="11">
        <v>43809</v>
      </c>
      <c r="B12" s="12" t="s">
        <v>20</v>
      </c>
      <c r="C12" s="15">
        <v>100</v>
      </c>
      <c r="D12" s="12" t="s">
        <v>9</v>
      </c>
      <c r="E12" s="12">
        <v>37605</v>
      </c>
      <c r="F12" s="13">
        <v>37665</v>
      </c>
      <c r="G12" s="13">
        <v>37800</v>
      </c>
      <c r="H12" s="56">
        <f t="shared" ref="H12" si="4">(IF(D12="SELL",E12-F12,IF(D12="BUY",F12-E12)))*C12</f>
        <v>6000</v>
      </c>
      <c r="I12" s="56">
        <v>0</v>
      </c>
      <c r="J12" s="56">
        <f t="shared" ref="J12" si="5">SUM(H12,I12)</f>
        <v>6000</v>
      </c>
    </row>
    <row r="13" spans="1:13" s="150" customFormat="1" ht="15.75">
      <c r="A13" s="11">
        <v>43808</v>
      </c>
      <c r="B13" s="12" t="s">
        <v>20</v>
      </c>
      <c r="C13" s="15">
        <v>100</v>
      </c>
      <c r="D13" s="12" t="s">
        <v>9</v>
      </c>
      <c r="E13" s="12">
        <v>37620</v>
      </c>
      <c r="F13" s="13">
        <v>37672</v>
      </c>
      <c r="G13" s="13">
        <v>37830</v>
      </c>
      <c r="H13" s="56">
        <f t="shared" ref="H13" si="6">(IF(D13="SELL",E13-F13,IF(D13="BUY",F13-E13)))*C13</f>
        <v>5200</v>
      </c>
      <c r="I13" s="56">
        <v>0</v>
      </c>
      <c r="J13" s="56">
        <f t="shared" ref="J13" si="7">SUM(H13,I13)</f>
        <v>5200</v>
      </c>
    </row>
    <row r="14" spans="1:13" s="150" customFormat="1" ht="15.75">
      <c r="A14" s="11">
        <v>43805</v>
      </c>
      <c r="B14" s="12" t="s">
        <v>20</v>
      </c>
      <c r="C14" s="15">
        <v>100</v>
      </c>
      <c r="D14" s="12" t="s">
        <v>8</v>
      </c>
      <c r="E14" s="12">
        <v>37999</v>
      </c>
      <c r="F14" s="13">
        <v>37935</v>
      </c>
      <c r="G14" s="13">
        <v>37850</v>
      </c>
      <c r="H14" s="56">
        <f t="shared" ref="H14" si="8">(IF(D14="SELL",E14-F14,IF(D14="BUY",F14-E14)))*C14</f>
        <v>6400</v>
      </c>
      <c r="I14" s="56">
        <v>0</v>
      </c>
      <c r="J14" s="56">
        <f t="shared" ref="J14" si="9">SUM(H14,I14)</f>
        <v>6400</v>
      </c>
    </row>
    <row r="15" spans="1:13" s="150" customFormat="1" ht="15.75">
      <c r="A15" s="11">
        <v>43804</v>
      </c>
      <c r="B15" s="12" t="s">
        <v>20</v>
      </c>
      <c r="C15" s="15">
        <v>100</v>
      </c>
      <c r="D15" s="12" t="s">
        <v>9</v>
      </c>
      <c r="E15" s="12">
        <v>38165</v>
      </c>
      <c r="F15" s="15">
        <v>38230</v>
      </c>
      <c r="G15" s="13">
        <v>38300</v>
      </c>
      <c r="H15" s="56">
        <f t="shared" ref="H15" si="10">(IF(D15="SELL",E15-F15,IF(D15="BUY",F15-E15)))*C15</f>
        <v>6500</v>
      </c>
      <c r="I15" s="56">
        <v>0</v>
      </c>
      <c r="J15" s="56">
        <f t="shared" ref="J15" si="11">SUM(H15,I15)</f>
        <v>6500</v>
      </c>
    </row>
    <row r="16" spans="1:13" s="150" customFormat="1" ht="15.75">
      <c r="A16" s="11">
        <v>43803</v>
      </c>
      <c r="B16" s="12" t="s">
        <v>20</v>
      </c>
      <c r="C16" s="15">
        <v>100</v>
      </c>
      <c r="D16" s="12" t="s">
        <v>9</v>
      </c>
      <c r="E16" s="12">
        <v>38382</v>
      </c>
      <c r="F16" s="15">
        <v>38450</v>
      </c>
      <c r="G16" s="13">
        <v>38500</v>
      </c>
      <c r="H16" s="56">
        <f t="shared" ref="H16" si="12">(IF(D16="SELL",E16-F16,IF(D16="BUY",F16-E16)))*C16</f>
        <v>6800</v>
      </c>
      <c r="I16" s="56">
        <v>0</v>
      </c>
      <c r="J16" s="56">
        <f t="shared" ref="J16" si="13">SUM(H16,I16)</f>
        <v>6800</v>
      </c>
    </row>
    <row r="17" spans="1:11" s="147" customFormat="1" ht="15.75">
      <c r="A17" s="11">
        <v>43802</v>
      </c>
      <c r="B17" s="12" t="s">
        <v>20</v>
      </c>
      <c r="C17" s="15">
        <v>100</v>
      </c>
      <c r="D17" s="12" t="s">
        <v>9</v>
      </c>
      <c r="E17" s="12">
        <v>37900</v>
      </c>
      <c r="F17" s="15">
        <v>38000</v>
      </c>
      <c r="G17" s="13">
        <v>38100</v>
      </c>
      <c r="H17" s="56">
        <f>(IF(D17="SELL",E17-F17,IF(D17="BUY",F17-E17)))*C17</f>
        <v>10000</v>
      </c>
      <c r="I17" s="56">
        <f>(IF(D17="SELL",IF(G17="",0,F17-G17),IF(D17="BUY",IF(G17="",0,G17-F17))))*C17</f>
        <v>10000</v>
      </c>
      <c r="J17" s="56">
        <f t="shared" ref="J17" si="14">SUM(H17,I17)</f>
        <v>20000</v>
      </c>
    </row>
    <row r="18" spans="1:11" s="147" customFormat="1" ht="15.75">
      <c r="A18" s="11">
        <v>43801</v>
      </c>
      <c r="B18" s="12" t="s">
        <v>20</v>
      </c>
      <c r="C18" s="15">
        <v>100</v>
      </c>
      <c r="D18" s="12" t="s">
        <v>8</v>
      </c>
      <c r="E18" s="12">
        <v>37850</v>
      </c>
      <c r="F18" s="15">
        <v>37780</v>
      </c>
      <c r="G18" s="13">
        <v>37650</v>
      </c>
      <c r="H18" s="56">
        <f t="shared" ref="H18" si="15">(IF(D18="SELL",E18-F18,IF(D18="BUY",F18-E18)))*C18</f>
        <v>7000</v>
      </c>
      <c r="I18" s="56">
        <v>0</v>
      </c>
      <c r="J18" s="56">
        <f t="shared" ref="J18" si="16">SUM(H18,I18)</f>
        <v>7000</v>
      </c>
    </row>
    <row r="19" spans="1:11" s="146" customFormat="1" ht="15.75">
      <c r="A19" s="11">
        <v>43787</v>
      </c>
      <c r="B19" s="12" t="s">
        <v>20</v>
      </c>
      <c r="C19" s="15">
        <v>100</v>
      </c>
      <c r="D19" s="12" t="s">
        <v>9</v>
      </c>
      <c r="E19" s="12">
        <v>37965</v>
      </c>
      <c r="F19" s="15">
        <v>38065</v>
      </c>
      <c r="G19" s="13">
        <v>38165</v>
      </c>
      <c r="H19" s="56">
        <f>(IF(D19="SELL",E19-F19,IF(D19="BUY",F19-E19)))*C19</f>
        <v>10000</v>
      </c>
      <c r="I19" s="56">
        <f>(IF(D19="SELL",IF(G19="",0,F19-G19),IF(D19="BUY",IF(G19="",0,G19-F19))))*C19</f>
        <v>10000</v>
      </c>
      <c r="J19" s="56">
        <f t="shared" ref="J19" si="17">SUM(H19,I19)</f>
        <v>20000</v>
      </c>
    </row>
    <row r="20" spans="1:11" s="146" customFormat="1" ht="15.75">
      <c r="A20" s="11">
        <v>43784</v>
      </c>
      <c r="B20" s="12" t="s">
        <v>20</v>
      </c>
      <c r="C20" s="15">
        <v>100</v>
      </c>
      <c r="D20" s="12" t="s">
        <v>9</v>
      </c>
      <c r="E20" s="12">
        <v>37965</v>
      </c>
      <c r="F20" s="15">
        <v>38030</v>
      </c>
      <c r="G20" s="13">
        <v>38120</v>
      </c>
      <c r="H20" s="56">
        <f t="shared" ref="H20" si="18">(IF(D20="SELL",E20-F20,IF(D20="BUY",F20-E20)))*C20</f>
        <v>6500</v>
      </c>
      <c r="I20" s="56">
        <f>(IF(D20="SELL",IF(G20="",0,F20-G20),IF(D20="BUY",IF(G20="",0,G20-F20))))*C20</f>
        <v>9000</v>
      </c>
      <c r="J20" s="56">
        <f t="shared" ref="J20" si="19">SUM(H20,I20)</f>
        <v>15500</v>
      </c>
    </row>
    <row r="21" spans="1:11" s="146" customFormat="1" ht="15.75">
      <c r="A21" s="11">
        <v>43783</v>
      </c>
      <c r="B21" s="12" t="s">
        <v>20</v>
      </c>
      <c r="C21" s="15">
        <v>100</v>
      </c>
      <c r="D21" s="12" t="s">
        <v>9</v>
      </c>
      <c r="E21" s="12">
        <v>38218</v>
      </c>
      <c r="F21" s="15">
        <v>38300</v>
      </c>
      <c r="G21" s="13">
        <v>38380</v>
      </c>
      <c r="H21" s="56">
        <f t="shared" ref="H21" si="20">(IF(D21="SELL",E21-F21,IF(D21="BUY",F21-E21)))*C21</f>
        <v>8200</v>
      </c>
      <c r="I21" s="56">
        <v>0</v>
      </c>
      <c r="J21" s="56">
        <f t="shared" ref="J21" si="21">SUM(H21,I21)</f>
        <v>8200</v>
      </c>
    </row>
    <row r="22" spans="1:11" s="146" customFormat="1" ht="15.75">
      <c r="A22" s="11">
        <v>43777</v>
      </c>
      <c r="B22" s="12" t="s">
        <v>20</v>
      </c>
      <c r="C22" s="15">
        <v>100</v>
      </c>
      <c r="D22" s="12" t="s">
        <v>8</v>
      </c>
      <c r="E22" s="12">
        <v>37700</v>
      </c>
      <c r="F22" s="15">
        <v>37635</v>
      </c>
      <c r="G22" s="13">
        <v>37565</v>
      </c>
      <c r="H22" s="56">
        <f t="shared" ref="H22" si="22">(IF(D22="SELL",E22-F22,IF(D22="BUY",F22-E22)))*C22</f>
        <v>6500</v>
      </c>
      <c r="I22" s="56">
        <f>(IF(D22="SELL",IF(G22="",0,F22-G22),IF(D22="BUY",IF(G22="",0,G22-F22))))*C22</f>
        <v>7000</v>
      </c>
      <c r="J22" s="56">
        <f t="shared" ref="J22" si="23">SUM(H22,I22)</f>
        <v>13500</v>
      </c>
    </row>
    <row r="23" spans="1:11" s="146" customFormat="1" ht="15.75">
      <c r="A23" s="11">
        <v>43777</v>
      </c>
      <c r="B23" s="12" t="s">
        <v>20</v>
      </c>
      <c r="C23" s="15">
        <v>100</v>
      </c>
      <c r="D23" s="12" t="s">
        <v>9</v>
      </c>
      <c r="E23" s="12">
        <v>37838</v>
      </c>
      <c r="F23" s="15">
        <v>37780</v>
      </c>
      <c r="G23" s="13">
        <v>0</v>
      </c>
      <c r="H23" s="56">
        <f t="shared" ref="H23" si="24">(IF(D23="SELL",E23-F23,IF(D23="BUY",F23-E23)))*C23</f>
        <v>-5800</v>
      </c>
      <c r="I23" s="56">
        <v>0</v>
      </c>
      <c r="J23" s="56">
        <f t="shared" ref="J23" si="25">SUM(H23,I23)</f>
        <v>-5800</v>
      </c>
    </row>
    <row r="24" spans="1:11" s="146" customFormat="1" ht="15.75">
      <c r="A24" s="11">
        <v>43776</v>
      </c>
      <c r="B24" s="12" t="s">
        <v>20</v>
      </c>
      <c r="C24" s="15">
        <v>100</v>
      </c>
      <c r="D24" s="12" t="s">
        <v>8</v>
      </c>
      <c r="E24" s="12">
        <v>37980</v>
      </c>
      <c r="F24" s="15">
        <v>37900</v>
      </c>
      <c r="G24" s="13">
        <v>37800</v>
      </c>
      <c r="H24" s="56">
        <f t="shared" ref="H24" si="26">(IF(D24="SELL",E24-F24,IF(D24="BUY",F24-E24)))*C24</f>
        <v>8000</v>
      </c>
      <c r="I24" s="56">
        <f>(IF(D24="SELL",IF(G24="",0,F24-G24),IF(D24="BUY",IF(G24="",0,G24-F24))))*C24</f>
        <v>10000</v>
      </c>
      <c r="J24" s="56">
        <f t="shared" ref="J24" si="27">SUM(H24,I24)</f>
        <v>18000</v>
      </c>
    </row>
    <row r="25" spans="1:11" s="146" customFormat="1" ht="15.75">
      <c r="A25" s="11">
        <v>43774</v>
      </c>
      <c r="B25" s="12" t="s">
        <v>20</v>
      </c>
      <c r="C25" s="15">
        <v>100</v>
      </c>
      <c r="D25" s="12" t="s">
        <v>8</v>
      </c>
      <c r="E25" s="13">
        <v>38320</v>
      </c>
      <c r="F25" s="15">
        <v>38230</v>
      </c>
      <c r="G25" s="56">
        <v>38135</v>
      </c>
      <c r="H25" s="56">
        <f t="shared" ref="H25" si="28">(IF(D25="SELL",E25-F25,IF(D25="BUY",F25-E25)))*C25</f>
        <v>9000</v>
      </c>
      <c r="I25" s="56">
        <v>0</v>
      </c>
      <c r="J25" s="56">
        <f t="shared" ref="J25" si="29">SUM(H25,I25)</f>
        <v>9000</v>
      </c>
    </row>
    <row r="26" spans="1:11" s="145" customFormat="1" ht="15.75">
      <c r="A26" s="11">
        <v>43750</v>
      </c>
      <c r="B26" s="12" t="s">
        <v>20</v>
      </c>
      <c r="C26" s="15">
        <v>100</v>
      </c>
      <c r="D26" s="12" t="s">
        <v>8</v>
      </c>
      <c r="E26" s="12">
        <v>37803</v>
      </c>
      <c r="F26" s="15">
        <v>37930</v>
      </c>
      <c r="G26" s="13">
        <v>0</v>
      </c>
      <c r="H26" s="56">
        <f t="shared" ref="H26" si="30">(IF(D26="SELL",E26-F26,IF(D26="BUY",F26-E26)))*C26</f>
        <v>-12700</v>
      </c>
      <c r="I26" s="56">
        <v>0</v>
      </c>
      <c r="J26" s="56">
        <f t="shared" ref="J26" si="31">SUM(H26,I26)</f>
        <v>-12700</v>
      </c>
      <c r="K26" s="146"/>
    </row>
    <row r="27" spans="1:11" s="143" customFormat="1" ht="15.75">
      <c r="A27" s="11">
        <v>43749</v>
      </c>
      <c r="B27" s="12" t="s">
        <v>20</v>
      </c>
      <c r="C27" s="15">
        <v>100</v>
      </c>
      <c r="D27" s="12" t="s">
        <v>9</v>
      </c>
      <c r="E27" s="12">
        <v>38110</v>
      </c>
      <c r="F27" s="15">
        <v>38180</v>
      </c>
      <c r="G27" s="13">
        <v>38260</v>
      </c>
      <c r="H27" s="56">
        <f t="shared" ref="H27" si="32">(IF(D27="SELL",E27-F27,IF(D27="BUY",F27-E27)))*C27</f>
        <v>7000</v>
      </c>
      <c r="I27" s="56">
        <f t="shared" ref="I27" si="33">(IF(D27="SELL",IF(G27="",0,F27-G27),IF(D27="BUY",IF(G27="",0,G27-F27))))*C27</f>
        <v>8000</v>
      </c>
      <c r="J27" s="56">
        <f t="shared" ref="J27" si="34">SUM(H27,I27)</f>
        <v>15000</v>
      </c>
      <c r="K27" s="146"/>
    </row>
    <row r="28" spans="1:11" s="143" customFormat="1" ht="15.75">
      <c r="A28" s="11">
        <v>43748</v>
      </c>
      <c r="B28" s="12" t="s">
        <v>20</v>
      </c>
      <c r="C28" s="15">
        <v>100</v>
      </c>
      <c r="D28" s="12" t="s">
        <v>9</v>
      </c>
      <c r="E28" s="12">
        <v>38530</v>
      </c>
      <c r="F28" s="15">
        <v>38365</v>
      </c>
      <c r="G28" s="13">
        <v>0</v>
      </c>
      <c r="H28" s="56">
        <f t="shared" ref="H28" si="35">(IF(D28="SELL",E28-F28,IF(D28="BUY",F28-E28)))*C28</f>
        <v>-16500</v>
      </c>
      <c r="I28" s="56">
        <v>0</v>
      </c>
      <c r="J28" s="56">
        <f t="shared" ref="J28" si="36">SUM(H28,I28)</f>
        <v>-16500</v>
      </c>
      <c r="K28" s="146"/>
    </row>
    <row r="29" spans="1:11" s="143" customFormat="1" ht="15.75">
      <c r="A29" s="11">
        <v>43745</v>
      </c>
      <c r="B29" s="12" t="s">
        <v>20</v>
      </c>
      <c r="C29" s="15">
        <v>100</v>
      </c>
      <c r="D29" s="12" t="s">
        <v>8</v>
      </c>
      <c r="E29" s="12">
        <v>38200</v>
      </c>
      <c r="F29" s="15">
        <v>38100</v>
      </c>
      <c r="G29" s="13">
        <v>38000</v>
      </c>
      <c r="H29" s="56">
        <f t="shared" ref="H29" si="37">(IF(D29="SELL",E29-F29,IF(D29="BUY",F29-E29)))*C29</f>
        <v>10000</v>
      </c>
      <c r="I29" s="56">
        <v>0</v>
      </c>
      <c r="J29" s="56">
        <f t="shared" ref="J29" si="38">SUM(H29,I29)</f>
        <v>10000</v>
      </c>
      <c r="K29" s="146"/>
    </row>
    <row r="30" spans="1:11" s="143" customFormat="1" ht="15.75">
      <c r="A30" s="11">
        <v>43745</v>
      </c>
      <c r="B30" s="12" t="s">
        <v>16</v>
      </c>
      <c r="C30" s="15">
        <v>100</v>
      </c>
      <c r="D30" s="12" t="s">
        <v>9</v>
      </c>
      <c r="E30" s="12">
        <v>3790</v>
      </c>
      <c r="F30" s="15">
        <v>3820</v>
      </c>
      <c r="G30" s="13">
        <v>3850</v>
      </c>
      <c r="H30" s="56">
        <f t="shared" ref="H30" si="39">(IF(D30="SELL",E30-F30,IF(D30="BUY",F30-E30)))*C30</f>
        <v>3000</v>
      </c>
      <c r="I30" s="56">
        <v>0</v>
      </c>
      <c r="J30" s="56">
        <f t="shared" ref="J30" si="40">SUM(H30,I30)</f>
        <v>3000</v>
      </c>
    </row>
    <row r="31" spans="1:11" s="143" customFormat="1" ht="15.75">
      <c r="A31" s="11">
        <v>43742</v>
      </c>
      <c r="B31" s="12" t="s">
        <v>20</v>
      </c>
      <c r="C31" s="15">
        <v>100</v>
      </c>
      <c r="D31" s="12" t="s">
        <v>9</v>
      </c>
      <c r="E31" s="12">
        <v>38410</v>
      </c>
      <c r="F31" s="15">
        <v>38480</v>
      </c>
      <c r="G31" s="13">
        <v>38550</v>
      </c>
      <c r="H31" s="56">
        <f t="shared" ref="H31" si="41">(IF(D31="SELL",E31-F31,IF(D31="BUY",F31-E31)))*C31</f>
        <v>7000</v>
      </c>
      <c r="I31" s="56">
        <f t="shared" ref="I31" si="42">(IF(D31="SELL",IF(G31="",0,F31-G31),IF(D31="BUY",IF(G31="",0,G31-F31))))*C31</f>
        <v>7000</v>
      </c>
      <c r="J31" s="56">
        <f t="shared" ref="J31" si="43">SUM(H31,I31)</f>
        <v>14000</v>
      </c>
    </row>
    <row r="32" spans="1:11" s="143" customFormat="1" ht="15.75">
      <c r="A32" s="11">
        <v>43741</v>
      </c>
      <c r="B32" s="12" t="s">
        <v>20</v>
      </c>
      <c r="C32" s="15">
        <v>100</v>
      </c>
      <c r="D32" s="12" t="s">
        <v>9</v>
      </c>
      <c r="E32" s="12">
        <v>38323</v>
      </c>
      <c r="F32" s="15">
        <v>38255</v>
      </c>
      <c r="G32" s="13">
        <v>0</v>
      </c>
      <c r="H32" s="56">
        <f t="shared" ref="H32" si="44">(IF(D32="SELL",E32-F32,IF(D32="BUY",F32-E32)))*C32</f>
        <v>-6800</v>
      </c>
      <c r="I32" s="56">
        <v>0</v>
      </c>
      <c r="J32" s="56">
        <f t="shared" ref="J32" si="45">SUM(H32,I32)</f>
        <v>-6800</v>
      </c>
    </row>
    <row r="33" spans="1:10" s="143" customFormat="1" ht="15.75">
      <c r="A33" s="11">
        <v>43739</v>
      </c>
      <c r="B33" s="12" t="s">
        <v>20</v>
      </c>
      <c r="C33" s="15">
        <v>100</v>
      </c>
      <c r="D33" s="12" t="s">
        <v>9</v>
      </c>
      <c r="E33" s="12">
        <v>37330</v>
      </c>
      <c r="F33" s="15">
        <v>37265</v>
      </c>
      <c r="G33" s="13">
        <v>0</v>
      </c>
      <c r="H33" s="56">
        <f t="shared" ref="H33" si="46">(IF(D33="SELL",E33-F33,IF(D33="BUY",F33-E33)))*C33</f>
        <v>-6500</v>
      </c>
      <c r="I33" s="56">
        <v>0</v>
      </c>
      <c r="J33" s="56">
        <f t="shared" ref="J33" si="47">SUM(H33,I33)</f>
        <v>-6500</v>
      </c>
    </row>
    <row r="34" spans="1:10" s="143" customFormat="1" ht="15.75">
      <c r="A34" s="11">
        <v>43738</v>
      </c>
      <c r="B34" s="12" t="s">
        <v>20</v>
      </c>
      <c r="C34" s="15">
        <v>100</v>
      </c>
      <c r="D34" s="12" t="s">
        <v>8</v>
      </c>
      <c r="E34" s="12">
        <v>37732</v>
      </c>
      <c r="F34" s="15">
        <v>37650</v>
      </c>
      <c r="G34" s="13">
        <v>37560</v>
      </c>
      <c r="H34" s="56">
        <f>(IF(D34="SELL",E34-F34,IF(D34="BUY",F34-E34)))*C34</f>
        <v>8200</v>
      </c>
      <c r="I34" s="56">
        <v>0</v>
      </c>
      <c r="J34" s="56">
        <f t="shared" ref="J34" si="48">SUM(H34,I34)</f>
        <v>8200</v>
      </c>
    </row>
    <row r="35" spans="1:10" s="143" customFormat="1" ht="15.75">
      <c r="A35" s="11">
        <v>43735</v>
      </c>
      <c r="B35" s="12" t="s">
        <v>20</v>
      </c>
      <c r="C35" s="15">
        <v>100</v>
      </c>
      <c r="D35" s="12" t="s">
        <v>8</v>
      </c>
      <c r="E35" s="12">
        <v>37392</v>
      </c>
      <c r="F35" s="15">
        <v>37320</v>
      </c>
      <c r="G35" s="13">
        <v>37180</v>
      </c>
      <c r="H35" s="56">
        <f>(IF(D35="SELL",E35-F35,IF(D35="BUY",F35-E35)))*C35</f>
        <v>7200</v>
      </c>
      <c r="I35" s="56">
        <v>0</v>
      </c>
      <c r="J35" s="56">
        <f t="shared" ref="J35" si="49">SUM(H35,I35)</f>
        <v>7200</v>
      </c>
    </row>
    <row r="36" spans="1:10" s="143" customFormat="1" ht="15.75">
      <c r="A36" s="11">
        <v>43734</v>
      </c>
      <c r="B36" s="12" t="s">
        <v>20</v>
      </c>
      <c r="C36" s="15">
        <v>100</v>
      </c>
      <c r="D36" s="12" t="s">
        <v>9</v>
      </c>
      <c r="E36" s="12">
        <v>37688</v>
      </c>
      <c r="F36" s="15">
        <v>37763</v>
      </c>
      <c r="G36" s="13">
        <v>37838</v>
      </c>
      <c r="H36" s="56">
        <f>(IF(D36="SELL",E36-F36,IF(D36="BUY",F36-E36)))*C36</f>
        <v>7500</v>
      </c>
      <c r="I36" s="56">
        <v>0</v>
      </c>
      <c r="J36" s="56">
        <f t="shared" ref="J36" si="50">SUM(H36,I36)</f>
        <v>7500</v>
      </c>
    </row>
    <row r="37" spans="1:10" s="143" customFormat="1" ht="15.75">
      <c r="A37" s="11">
        <v>43734</v>
      </c>
      <c r="B37" s="12" t="s">
        <v>21</v>
      </c>
      <c r="C37" s="15">
        <v>30</v>
      </c>
      <c r="D37" s="12" t="s">
        <v>9</v>
      </c>
      <c r="E37" s="13">
        <v>46550</v>
      </c>
      <c r="F37" s="15">
        <v>46700</v>
      </c>
      <c r="G37" s="13">
        <v>46900</v>
      </c>
      <c r="H37" s="56">
        <f t="shared" ref="H37" si="51">(IF(D37="SELL",E37-F37,IF(D37="BUY",F37-E37)))*C37</f>
        <v>4500</v>
      </c>
      <c r="I37" s="56">
        <v>0</v>
      </c>
      <c r="J37" s="56">
        <f t="shared" ref="J37" si="52">SUM(H37,I37)</f>
        <v>4500</v>
      </c>
    </row>
    <row r="38" spans="1:10" s="143" customFormat="1" ht="15.75">
      <c r="A38" s="11">
        <v>43734</v>
      </c>
      <c r="B38" s="12" t="s">
        <v>16</v>
      </c>
      <c r="C38" s="15">
        <v>100</v>
      </c>
      <c r="D38" s="12" t="s">
        <v>8</v>
      </c>
      <c r="E38" s="12">
        <v>3968</v>
      </c>
      <c r="F38" s="15">
        <v>3968</v>
      </c>
      <c r="G38" s="13">
        <v>3908</v>
      </c>
      <c r="H38" s="56">
        <f t="shared" ref="H38" si="53">(IF(D38="SELL",E38-F38,IF(D38="BUY",F38-E38)))*C38</f>
        <v>0</v>
      </c>
      <c r="I38" s="56">
        <f t="shared" ref="I38" si="54">(IF(D38="SELL",IF(G38="",0,F38-G38),IF(D38="BUY",IF(G38="",0,G38-F38))))*C38</f>
        <v>6000</v>
      </c>
      <c r="J38" s="56">
        <f t="shared" ref="J38" si="55">SUM(H38,I38)</f>
        <v>6000</v>
      </c>
    </row>
    <row r="39" spans="1:10" s="143" customFormat="1" ht="15.75">
      <c r="A39" s="11">
        <v>43733</v>
      </c>
      <c r="B39" s="12" t="s">
        <v>20</v>
      </c>
      <c r="C39" s="15">
        <v>100</v>
      </c>
      <c r="D39" s="12" t="s">
        <v>9</v>
      </c>
      <c r="E39" s="12">
        <v>38203</v>
      </c>
      <c r="F39" s="15">
        <v>38138</v>
      </c>
      <c r="G39" s="13">
        <v>0</v>
      </c>
      <c r="H39" s="56">
        <f>(IF(D39="SELL",E39-F39,IF(D39="BUY",F39-E39)))*C39</f>
        <v>-6500</v>
      </c>
      <c r="I39" s="56">
        <v>0</v>
      </c>
      <c r="J39" s="56">
        <f t="shared" ref="J39" si="56">SUM(H39,I39)</f>
        <v>-6500</v>
      </c>
    </row>
    <row r="40" spans="1:10" s="143" customFormat="1" ht="15.75">
      <c r="A40" s="11">
        <v>43732</v>
      </c>
      <c r="B40" s="12" t="s">
        <v>20</v>
      </c>
      <c r="C40" s="15">
        <v>100</v>
      </c>
      <c r="D40" s="12" t="s">
        <v>8</v>
      </c>
      <c r="E40" s="12">
        <v>37851</v>
      </c>
      <c r="F40" s="15">
        <v>37782</v>
      </c>
      <c r="G40" s="13">
        <v>0</v>
      </c>
      <c r="H40" s="56">
        <f t="shared" ref="H40" si="57">(IF(D40="SELL",E40-F40,IF(D40="BUY",F40-E40)))*C40</f>
        <v>6900</v>
      </c>
      <c r="I40" s="56">
        <v>0</v>
      </c>
      <c r="J40" s="56">
        <f t="shared" ref="J40" si="58">SUM(H40,I40)</f>
        <v>6900</v>
      </c>
    </row>
    <row r="41" spans="1:10" s="142" customFormat="1" ht="15.75">
      <c r="A41" s="11">
        <v>43731</v>
      </c>
      <c r="B41" s="12" t="s">
        <v>20</v>
      </c>
      <c r="C41" s="15">
        <v>100</v>
      </c>
      <c r="D41" s="12" t="s">
        <v>9</v>
      </c>
      <c r="E41" s="12">
        <v>37968</v>
      </c>
      <c r="F41" s="15">
        <v>37883</v>
      </c>
      <c r="G41" s="13">
        <v>0</v>
      </c>
      <c r="H41" s="56">
        <f>(IF(D41="SELL",E41-F41,IF(D41="BUY",F41-E41)))*C41</f>
        <v>-8500</v>
      </c>
      <c r="I41" s="56">
        <v>0</v>
      </c>
      <c r="J41" s="56">
        <f t="shared" ref="J41" si="59">SUM(H41,I41)</f>
        <v>-8500</v>
      </c>
    </row>
    <row r="42" spans="1:10" s="142" customFormat="1" ht="15.75">
      <c r="A42" s="11">
        <v>43727</v>
      </c>
      <c r="B42" s="12" t="s">
        <v>20</v>
      </c>
      <c r="C42" s="15">
        <v>100</v>
      </c>
      <c r="D42" s="12" t="s">
        <v>8</v>
      </c>
      <c r="E42" s="12">
        <v>37550</v>
      </c>
      <c r="F42" s="13">
        <v>37620</v>
      </c>
      <c r="G42" s="13">
        <v>0</v>
      </c>
      <c r="H42" s="56">
        <f>(IF(D42="SELL",E42-F42,IF(D42="BUY",F42-E42)))*C42</f>
        <v>-7000</v>
      </c>
      <c r="I42" s="56">
        <v>0</v>
      </c>
      <c r="J42" s="56">
        <f t="shared" ref="J42" si="60">SUM(H42,I42)</f>
        <v>-7000</v>
      </c>
    </row>
    <row r="43" spans="1:10" s="142" customFormat="1" ht="15.75">
      <c r="A43" s="11">
        <v>43726</v>
      </c>
      <c r="B43" s="12" t="s">
        <v>20</v>
      </c>
      <c r="C43" s="15">
        <v>100</v>
      </c>
      <c r="D43" s="12" t="s">
        <v>9</v>
      </c>
      <c r="E43" s="12">
        <v>37865</v>
      </c>
      <c r="F43" s="13">
        <v>37920</v>
      </c>
      <c r="G43" s="13">
        <v>38000</v>
      </c>
      <c r="H43" s="56">
        <f t="shared" ref="H43" si="61">(IF(D43="SELL",E43-F43,IF(D43="BUY",F43-E43)))*C43</f>
        <v>5500</v>
      </c>
      <c r="I43" s="56">
        <v>0</v>
      </c>
      <c r="J43" s="56">
        <f t="shared" ref="J43" si="62">SUM(H43,I43)</f>
        <v>5500</v>
      </c>
    </row>
    <row r="44" spans="1:10" s="142" customFormat="1" ht="15.75">
      <c r="A44" s="11">
        <v>43725</v>
      </c>
      <c r="B44" s="12" t="s">
        <v>20</v>
      </c>
      <c r="C44" s="15">
        <v>100</v>
      </c>
      <c r="D44" s="12" t="s">
        <v>9</v>
      </c>
      <c r="E44" s="12">
        <v>38101</v>
      </c>
      <c r="F44" s="13">
        <v>38150</v>
      </c>
      <c r="G44" s="13">
        <v>38230</v>
      </c>
      <c r="H44" s="56">
        <f t="shared" ref="H44" si="63">(IF(D44="SELL",E44-F44,IF(D44="BUY",F44-E44)))*C44</f>
        <v>4900</v>
      </c>
      <c r="I44" s="56">
        <v>0</v>
      </c>
      <c r="J44" s="56">
        <f t="shared" ref="J44" si="64">SUM(H44,I44)</f>
        <v>4900</v>
      </c>
    </row>
    <row r="45" spans="1:10" s="142" customFormat="1" ht="15.75">
      <c r="A45" s="11">
        <v>43724</v>
      </c>
      <c r="B45" s="12" t="s">
        <v>20</v>
      </c>
      <c r="C45" s="15">
        <v>100</v>
      </c>
      <c r="D45" s="12" t="s">
        <v>9</v>
      </c>
      <c r="E45" s="12">
        <v>38051</v>
      </c>
      <c r="F45" s="13">
        <v>38100</v>
      </c>
      <c r="G45" s="13">
        <v>38180</v>
      </c>
      <c r="H45" s="56">
        <f t="shared" ref="H45" si="65">(IF(D45="SELL",E45-F45,IF(D45="BUY",F45-E45)))*C45</f>
        <v>4900</v>
      </c>
      <c r="I45" s="56">
        <f t="shared" ref="I45" si="66">(IF(D45="SELL",IF(G45="",0,F45-G45),IF(D45="BUY",IF(G45="",0,G45-F45))))*C45</f>
        <v>8000</v>
      </c>
      <c r="J45" s="56">
        <f t="shared" ref="J45" si="67">SUM(H45,I45)</f>
        <v>12900</v>
      </c>
    </row>
    <row r="46" spans="1:10" s="142" customFormat="1" ht="15.75">
      <c r="A46" s="11">
        <v>43721</v>
      </c>
      <c r="B46" s="12" t="s">
        <v>20</v>
      </c>
      <c r="C46" s="15">
        <v>100</v>
      </c>
      <c r="D46" s="12" t="s">
        <v>9</v>
      </c>
      <c r="E46" s="12">
        <v>37805</v>
      </c>
      <c r="F46" s="13">
        <v>37735</v>
      </c>
      <c r="G46" s="13">
        <v>0</v>
      </c>
      <c r="H46" s="56">
        <f t="shared" ref="H46" si="68">(IF(D46="SELL",E46-F46,IF(D46="BUY",F46-E46)))*C46</f>
        <v>-7000</v>
      </c>
      <c r="I46" s="56">
        <v>0</v>
      </c>
      <c r="J46" s="56">
        <f t="shared" ref="J46" si="69">SUM(H46,I46)</f>
        <v>-7000</v>
      </c>
    </row>
    <row r="47" spans="1:10" s="142" customFormat="1" ht="15.75">
      <c r="A47" s="11">
        <v>43720</v>
      </c>
      <c r="B47" s="12" t="s">
        <v>20</v>
      </c>
      <c r="C47" s="15">
        <v>100</v>
      </c>
      <c r="D47" s="12" t="s">
        <v>9</v>
      </c>
      <c r="E47" s="12">
        <v>38005</v>
      </c>
      <c r="F47" s="13">
        <v>38050</v>
      </c>
      <c r="G47" s="13">
        <v>38150</v>
      </c>
      <c r="H47" s="56">
        <f t="shared" ref="H47" si="70">(IF(D47="SELL",E47-F47,IF(D47="BUY",F47-E47)))*C47</f>
        <v>4500</v>
      </c>
      <c r="I47" s="56">
        <f t="shared" ref="I47" si="71">(IF(D47="SELL",IF(G47="",0,F47-G47),IF(D47="BUY",IF(G47="",0,G47-F47))))*C47</f>
        <v>10000</v>
      </c>
      <c r="J47" s="56">
        <f t="shared" ref="J47" si="72">SUM(H47,I47)</f>
        <v>14500</v>
      </c>
    </row>
    <row r="48" spans="1:10" s="142" customFormat="1" ht="15.75">
      <c r="A48" s="11">
        <v>43719</v>
      </c>
      <c r="B48" s="12" t="s">
        <v>20</v>
      </c>
      <c r="C48" s="15">
        <v>100</v>
      </c>
      <c r="D48" s="12" t="s">
        <v>9</v>
      </c>
      <c r="E48" s="12">
        <v>38260</v>
      </c>
      <c r="F48" s="13">
        <v>38360</v>
      </c>
      <c r="G48" s="13">
        <v>38500</v>
      </c>
      <c r="H48" s="56">
        <f t="shared" ref="H48" si="73">(IF(D48="SELL",E48-F48,IF(D48="BUY",F48-E48)))*C48</f>
        <v>10000</v>
      </c>
      <c r="I48" s="56">
        <f t="shared" ref="I48" si="74">(IF(D48="SELL",IF(G48="",0,F48-G48),IF(D48="BUY",IF(G48="",0,G48-F48))))*C48</f>
        <v>14000</v>
      </c>
      <c r="J48" s="56">
        <f t="shared" ref="J48" si="75">SUM(H48,I48)</f>
        <v>24000</v>
      </c>
    </row>
    <row r="49" spans="1:12" s="142" customFormat="1" ht="15.75">
      <c r="A49" s="11">
        <v>43717</v>
      </c>
      <c r="B49" s="12" t="s">
        <v>20</v>
      </c>
      <c r="C49" s="15">
        <v>100</v>
      </c>
      <c r="D49" s="12" t="s">
        <v>9</v>
      </c>
      <c r="E49" s="12">
        <v>38550</v>
      </c>
      <c r="F49" s="13">
        <v>38680</v>
      </c>
      <c r="G49" s="13">
        <v>38830</v>
      </c>
      <c r="H49" s="56">
        <f t="shared" ref="H49:H50" si="76">(IF(D49="SELL",E49-F49,IF(D49="BUY",F49-E49)))*C49</f>
        <v>13000</v>
      </c>
      <c r="I49" s="56">
        <v>0</v>
      </c>
      <c r="J49" s="56">
        <f t="shared" ref="J49:J50" si="77">SUM(H49,I49)</f>
        <v>13000</v>
      </c>
    </row>
    <row r="50" spans="1:12" s="142" customFormat="1" ht="15.75">
      <c r="A50" s="11">
        <v>43717</v>
      </c>
      <c r="B50" s="12" t="s">
        <v>20</v>
      </c>
      <c r="C50" s="15">
        <v>100</v>
      </c>
      <c r="D50" s="12" t="s">
        <v>8</v>
      </c>
      <c r="E50" s="12">
        <v>38350</v>
      </c>
      <c r="F50" s="13">
        <v>38435</v>
      </c>
      <c r="G50" s="13">
        <v>0</v>
      </c>
      <c r="H50" s="56">
        <f t="shared" si="76"/>
        <v>-8500</v>
      </c>
      <c r="I50" s="56">
        <v>0</v>
      </c>
      <c r="J50" s="56">
        <f t="shared" si="77"/>
        <v>-8500</v>
      </c>
    </row>
    <row r="51" spans="1:12" s="141" customFormat="1" ht="15.75">
      <c r="A51" s="11">
        <v>43714</v>
      </c>
      <c r="B51" s="12" t="s">
        <v>20</v>
      </c>
      <c r="C51" s="15">
        <v>100</v>
      </c>
      <c r="D51" s="12" t="s">
        <v>9</v>
      </c>
      <c r="E51" s="12">
        <v>38550</v>
      </c>
      <c r="F51" s="13">
        <v>38650</v>
      </c>
      <c r="G51" s="13">
        <v>38830</v>
      </c>
      <c r="H51" s="56">
        <f t="shared" ref="H51" si="78">(IF(D51="SELL",E51-F51,IF(D51="BUY",F51-E51)))*C51</f>
        <v>10000</v>
      </c>
      <c r="I51" s="56">
        <f>(IF(D51="SELL",IF(G51="",0,F51-G51),IF(D51="BUY",IF(G51="",0,G51-F51))))*C51</f>
        <v>18000</v>
      </c>
      <c r="J51" s="56">
        <f t="shared" ref="J51" si="79">SUM(H51,I51)</f>
        <v>28000</v>
      </c>
    </row>
    <row r="52" spans="1:12" s="141" customFormat="1" ht="15.75">
      <c r="A52" s="11">
        <v>43713</v>
      </c>
      <c r="B52" s="12" t="s">
        <v>20</v>
      </c>
      <c r="C52" s="15">
        <v>100</v>
      </c>
      <c r="D52" s="12" t="s">
        <v>9</v>
      </c>
      <c r="E52" s="12">
        <v>39620</v>
      </c>
      <c r="F52" s="13">
        <v>39530</v>
      </c>
      <c r="G52" s="13">
        <v>0</v>
      </c>
      <c r="H52" s="56">
        <f t="shared" ref="H52" si="80">(IF(D52="SELL",E52-F52,IF(D52="BUY",F52-E52)))*C52</f>
        <v>-9000</v>
      </c>
      <c r="I52" s="56">
        <v>0</v>
      </c>
      <c r="J52" s="56">
        <f t="shared" ref="J52" si="81">SUM(H52,I52)</f>
        <v>-9000</v>
      </c>
    </row>
    <row r="53" spans="1:12" s="141" customFormat="1" ht="15.75">
      <c r="A53" s="11">
        <v>43712</v>
      </c>
      <c r="B53" s="12" t="s">
        <v>20</v>
      </c>
      <c r="C53" s="15">
        <v>100</v>
      </c>
      <c r="D53" s="12" t="s">
        <v>9</v>
      </c>
      <c r="E53" s="12">
        <v>39500</v>
      </c>
      <c r="F53" s="13">
        <v>39600</v>
      </c>
      <c r="G53" s="13">
        <v>39699</v>
      </c>
      <c r="H53" s="56">
        <f t="shared" ref="H53" si="82">(IF(D53="SELL",E53-F53,IF(D53="BUY",F53-E53)))*C53</f>
        <v>10000</v>
      </c>
      <c r="I53" s="56">
        <f>(IF(D53="SELL",IF(G53="",0,F53-G53),IF(D53="BUY",IF(G53="",0,G53-F53))))*C53</f>
        <v>9900</v>
      </c>
      <c r="J53" s="56">
        <f t="shared" ref="J53" si="83">SUM(H53,I53)</f>
        <v>19900</v>
      </c>
    </row>
    <row r="54" spans="1:12" s="141" customFormat="1" ht="15.75">
      <c r="A54" s="11">
        <v>43711</v>
      </c>
      <c r="B54" s="12" t="s">
        <v>20</v>
      </c>
      <c r="C54" s="15">
        <v>100</v>
      </c>
      <c r="D54" s="12" t="s">
        <v>9</v>
      </c>
      <c r="E54" s="12">
        <v>39120</v>
      </c>
      <c r="F54" s="13">
        <v>39230</v>
      </c>
      <c r="G54" s="13">
        <v>39330</v>
      </c>
      <c r="H54" s="56">
        <f t="shared" ref="H54" si="84">(IF(D54="SELL",E54-F54,IF(D54="BUY",F54-E54)))*C54</f>
        <v>11000</v>
      </c>
      <c r="I54" s="56">
        <f>(IF(D54="SELL",IF(G54="",0,F54-G54),IF(D54="BUY",IF(G54="",0,G54-F54))))*C54</f>
        <v>10000</v>
      </c>
      <c r="J54" s="56">
        <f t="shared" ref="J54" si="85">SUM(H54,I54)</f>
        <v>21000</v>
      </c>
    </row>
    <row r="55" spans="1:12" s="140" customFormat="1" ht="15.75">
      <c r="A55" s="11">
        <v>43706</v>
      </c>
      <c r="B55" s="12" t="s">
        <v>20</v>
      </c>
      <c r="C55" s="15">
        <v>100</v>
      </c>
      <c r="D55" s="12" t="s">
        <v>9</v>
      </c>
      <c r="E55" s="12">
        <v>39300</v>
      </c>
      <c r="F55" s="13">
        <v>39399</v>
      </c>
      <c r="G55" s="13">
        <v>39500</v>
      </c>
      <c r="H55" s="56">
        <f t="shared" ref="H55" si="86">(IF(D55="SELL",E55-F55,IF(D55="BUY",F55-E55)))*C55</f>
        <v>9900</v>
      </c>
      <c r="I55" s="56">
        <v>0</v>
      </c>
      <c r="J55" s="56">
        <f t="shared" ref="J55" si="87">SUM(H55,I55)</f>
        <v>9900</v>
      </c>
      <c r="K55" s="141"/>
      <c r="L55" s="141"/>
    </row>
    <row r="56" spans="1:12" s="140" customFormat="1" ht="15.75">
      <c r="A56" s="11">
        <v>43705</v>
      </c>
      <c r="B56" s="12" t="s">
        <v>20</v>
      </c>
      <c r="C56" s="15">
        <v>100</v>
      </c>
      <c r="D56" s="12" t="s">
        <v>9</v>
      </c>
      <c r="E56" s="12">
        <v>39100</v>
      </c>
      <c r="F56" s="13">
        <v>39200</v>
      </c>
      <c r="G56" s="13">
        <v>39290</v>
      </c>
      <c r="H56" s="56">
        <f t="shared" ref="H56" si="88">(IF(D56="SELL",E56-F56,IF(D56="BUY",F56-E56)))*C56</f>
        <v>10000</v>
      </c>
      <c r="I56" s="56">
        <f>(IF(D56="SELL",IF(G56="",0,F56-G56),IF(D56="BUY",IF(G56="",0,G56-F56))))*C56</f>
        <v>9000</v>
      </c>
      <c r="J56" s="56">
        <f t="shared" ref="J56" si="89">SUM(H56,I56)</f>
        <v>19000</v>
      </c>
      <c r="K56" s="141"/>
      <c r="L56" s="141"/>
    </row>
    <row r="57" spans="1:12" s="140" customFormat="1" ht="15.75">
      <c r="A57" s="11">
        <v>43703</v>
      </c>
      <c r="B57" s="12" t="s">
        <v>20</v>
      </c>
      <c r="C57" s="15">
        <v>100</v>
      </c>
      <c r="D57" s="12" t="s">
        <v>9</v>
      </c>
      <c r="E57" s="13">
        <v>38980</v>
      </c>
      <c r="F57" s="13">
        <v>38900</v>
      </c>
      <c r="G57" s="13">
        <v>38900</v>
      </c>
      <c r="H57" s="56">
        <f t="shared" ref="H57:H58" si="90">(IF(D57="SELL",E57-F57,IF(D57="BUY",F57-E57)))*C57</f>
        <v>-8000</v>
      </c>
      <c r="I57" s="56">
        <v>0</v>
      </c>
      <c r="J57" s="56">
        <f t="shared" ref="J57:J58" si="91">SUM(H57,I57)</f>
        <v>-8000</v>
      </c>
      <c r="K57" s="141"/>
      <c r="L57" s="141"/>
    </row>
    <row r="58" spans="1:12" s="139" customFormat="1" ht="15.75">
      <c r="A58" s="11">
        <v>43700</v>
      </c>
      <c r="B58" s="12" t="s">
        <v>20</v>
      </c>
      <c r="C58" s="15">
        <v>100</v>
      </c>
      <c r="D58" s="12" t="s">
        <v>9</v>
      </c>
      <c r="E58" s="13">
        <v>38050</v>
      </c>
      <c r="F58" s="13">
        <v>38150</v>
      </c>
      <c r="G58" s="13">
        <v>38251</v>
      </c>
      <c r="H58" s="56">
        <f t="shared" si="90"/>
        <v>10000</v>
      </c>
      <c r="I58" s="56">
        <v>0</v>
      </c>
      <c r="J58" s="56">
        <f t="shared" si="91"/>
        <v>10000</v>
      </c>
      <c r="K58" s="141"/>
      <c r="L58" s="141"/>
    </row>
    <row r="59" spans="1:12" s="138" customFormat="1" ht="15.75">
      <c r="A59" s="11">
        <v>43699</v>
      </c>
      <c r="B59" s="12" t="s">
        <v>20</v>
      </c>
      <c r="C59" s="15">
        <v>100</v>
      </c>
      <c r="D59" s="12" t="s">
        <v>9</v>
      </c>
      <c r="E59" s="13">
        <v>38056</v>
      </c>
      <c r="F59" s="13">
        <v>38156</v>
      </c>
      <c r="G59" s="13">
        <v>38256</v>
      </c>
      <c r="H59" s="56">
        <f t="shared" ref="H59" si="92">(IF(D59="SELL",E59-F59,IF(D59="BUY",F59-E59)))*C59</f>
        <v>10000</v>
      </c>
      <c r="I59" s="56">
        <v>0</v>
      </c>
      <c r="J59" s="56">
        <f t="shared" ref="J59" si="93">SUM(H59,I59)</f>
        <v>10000</v>
      </c>
      <c r="K59" s="141"/>
      <c r="L59" s="141"/>
    </row>
    <row r="60" spans="1:12" s="138" customFormat="1" ht="15.75">
      <c r="A60" s="11">
        <v>43698</v>
      </c>
      <c r="B60" s="12" t="s">
        <v>20</v>
      </c>
      <c r="C60" s="15">
        <v>100</v>
      </c>
      <c r="D60" s="12" t="s">
        <v>9</v>
      </c>
      <c r="E60" s="13">
        <v>37926</v>
      </c>
      <c r="F60" s="13">
        <v>38026</v>
      </c>
      <c r="G60" s="13">
        <v>38126</v>
      </c>
      <c r="H60" s="56">
        <f t="shared" ref="H60" si="94">(IF(D60="SELL",E60-F60,IF(D60="BUY",F60-E60)))*C60</f>
        <v>10000</v>
      </c>
      <c r="I60" s="56">
        <v>0</v>
      </c>
      <c r="J60" s="56">
        <f t="shared" ref="J60" si="95">SUM(H60,I60)</f>
        <v>10000</v>
      </c>
      <c r="K60" s="141"/>
      <c r="L60" s="141"/>
    </row>
    <row r="61" spans="1:12" s="138" customFormat="1" ht="15.75">
      <c r="A61" s="11">
        <v>43693</v>
      </c>
      <c r="B61" s="12" t="s">
        <v>20</v>
      </c>
      <c r="C61" s="15">
        <v>100</v>
      </c>
      <c r="D61" s="12" t="s">
        <v>8</v>
      </c>
      <c r="E61" s="13">
        <v>37851</v>
      </c>
      <c r="F61" s="13">
        <v>37765</v>
      </c>
      <c r="G61" s="13">
        <v>37682</v>
      </c>
      <c r="H61" s="56">
        <f t="shared" ref="H61" si="96">(IF(D61="SELL",E61-F61,IF(D61="BUY",F61-E61)))*C61</f>
        <v>8600</v>
      </c>
      <c r="I61" s="56">
        <v>0</v>
      </c>
      <c r="J61" s="56">
        <f t="shared" ref="J61" si="97">SUM(H61,I61)</f>
        <v>8600</v>
      </c>
      <c r="K61" s="141"/>
      <c r="L61" s="141"/>
    </row>
    <row r="62" spans="1:12" s="138" customFormat="1" ht="15.75">
      <c r="A62" s="11">
        <v>43691</v>
      </c>
      <c r="B62" s="12" t="s">
        <v>20</v>
      </c>
      <c r="C62" s="15">
        <v>100</v>
      </c>
      <c r="D62" s="12" t="s">
        <v>9</v>
      </c>
      <c r="E62" s="13">
        <v>38135</v>
      </c>
      <c r="F62" s="13">
        <v>38200</v>
      </c>
      <c r="G62" s="13">
        <v>38280</v>
      </c>
      <c r="H62" s="56">
        <f t="shared" ref="H62" si="98">(IF(D62="SELL",E62-F62,IF(D62="BUY",F62-E62)))*C62</f>
        <v>6500</v>
      </c>
      <c r="I62" s="56">
        <f>(IF(D62="SELL",IF(G62="",0,F62-G62),IF(D62="BUY",IF(G62="",0,G62-F62))))*C62</f>
        <v>8000</v>
      </c>
      <c r="J62" s="56">
        <f t="shared" ref="J62" si="99">SUM(H62,I62)</f>
        <v>14500</v>
      </c>
      <c r="K62" s="141"/>
      <c r="L62" s="141"/>
    </row>
    <row r="63" spans="1:12" s="138" customFormat="1" ht="15.75">
      <c r="A63" s="11">
        <v>43686</v>
      </c>
      <c r="B63" s="12" t="s">
        <v>20</v>
      </c>
      <c r="C63" s="15">
        <v>100</v>
      </c>
      <c r="D63" s="12" t="s">
        <v>9</v>
      </c>
      <c r="E63" s="13">
        <v>38010</v>
      </c>
      <c r="F63" s="13">
        <v>38080</v>
      </c>
      <c r="G63" s="13">
        <v>38155</v>
      </c>
      <c r="H63" s="56">
        <f t="shared" ref="H63" si="100">(IF(D63="SELL",E63-F63,IF(D63="BUY",F63-E63)))*C63</f>
        <v>7000</v>
      </c>
      <c r="I63" s="56">
        <v>0</v>
      </c>
      <c r="J63" s="56">
        <f t="shared" ref="J63" si="101">SUM(H63,I63)</f>
        <v>7000</v>
      </c>
      <c r="K63" s="141"/>
      <c r="L63" s="141"/>
    </row>
    <row r="64" spans="1:12" s="138" customFormat="1" ht="15.75">
      <c r="A64" s="11">
        <v>43685</v>
      </c>
      <c r="B64" s="12" t="s">
        <v>20</v>
      </c>
      <c r="C64" s="15">
        <v>100</v>
      </c>
      <c r="D64" s="12" t="s">
        <v>9</v>
      </c>
      <c r="E64" s="12">
        <v>38050</v>
      </c>
      <c r="F64" s="13">
        <v>37965</v>
      </c>
      <c r="G64" s="13">
        <v>37965</v>
      </c>
      <c r="H64" s="56">
        <f t="shared" ref="H64" si="102">(IF(D64="SELL",E64-F64,IF(D64="BUY",F64-E64)))*C64</f>
        <v>-8500</v>
      </c>
      <c r="I64" s="56">
        <v>0</v>
      </c>
      <c r="J64" s="56">
        <f t="shared" ref="J64" si="103">SUM(H64,I64)</f>
        <v>-8500</v>
      </c>
      <c r="K64" s="141"/>
      <c r="L64" s="141"/>
    </row>
    <row r="65" spans="1:13" s="137" customFormat="1" ht="15.75">
      <c r="A65" s="11">
        <v>43684</v>
      </c>
      <c r="B65" s="12" t="s">
        <v>20</v>
      </c>
      <c r="C65" s="15">
        <v>100</v>
      </c>
      <c r="D65" s="12" t="s">
        <v>9</v>
      </c>
      <c r="E65" s="12">
        <v>37738</v>
      </c>
      <c r="F65" s="13">
        <v>37838</v>
      </c>
      <c r="G65" s="13">
        <v>38000</v>
      </c>
      <c r="H65" s="56">
        <f t="shared" ref="H65" si="104">(IF(D65="SELL",E65-F65,IF(D65="BUY",F65-E65)))*C65</f>
        <v>10000</v>
      </c>
      <c r="I65" s="56">
        <f>(IF(D65="SELL",IF(G65="",0,F65-G65),IF(D65="BUY",IF(G65="",0,G65-F65))))*C65</f>
        <v>16200</v>
      </c>
      <c r="J65" s="56">
        <f t="shared" ref="J65" si="105">SUM(H65,I65)</f>
        <v>26200</v>
      </c>
      <c r="K65" s="138"/>
      <c r="L65" s="138"/>
    </row>
    <row r="66" spans="1:13" s="137" customFormat="1" ht="15.75">
      <c r="A66" s="11">
        <v>43683</v>
      </c>
      <c r="B66" s="12" t="s">
        <v>20</v>
      </c>
      <c r="C66" s="15">
        <v>100</v>
      </c>
      <c r="D66" s="12" t="s">
        <v>9</v>
      </c>
      <c r="E66" s="12">
        <v>37200</v>
      </c>
      <c r="F66" s="13">
        <v>37300</v>
      </c>
      <c r="G66" s="13">
        <v>37380</v>
      </c>
      <c r="H66" s="56">
        <f t="shared" ref="H66" si="106">(IF(D66="SELL",E66-F66,IF(D66="BUY",F66-E66)))*C66</f>
        <v>10000</v>
      </c>
      <c r="I66" s="56">
        <f>(IF(D66="SELL",IF(G66="",0,F66-G66),IF(D66="BUY",IF(G66="",0,G66-F66))))*C66</f>
        <v>8000</v>
      </c>
      <c r="J66" s="56">
        <f t="shared" ref="J66" si="107">SUM(H66,I66)</f>
        <v>18000</v>
      </c>
      <c r="K66" s="138"/>
      <c r="L66" s="138"/>
    </row>
    <row r="67" spans="1:13" s="136" customFormat="1" ht="15.75">
      <c r="A67" s="11">
        <v>43622</v>
      </c>
      <c r="B67" s="12" t="s">
        <v>20</v>
      </c>
      <c r="C67" s="15">
        <v>100</v>
      </c>
      <c r="D67" s="12" t="s">
        <v>9</v>
      </c>
      <c r="E67" s="13">
        <v>32800</v>
      </c>
      <c r="F67" s="13">
        <v>32735</v>
      </c>
      <c r="G67" s="13">
        <v>0</v>
      </c>
      <c r="H67" s="56">
        <f t="shared" ref="H67" si="108">(IF(D67="SELL",E67-F67,IF(D67="BUY",F67-E67)))*C67</f>
        <v>-6500</v>
      </c>
      <c r="I67" s="56">
        <v>0</v>
      </c>
      <c r="J67" s="56">
        <f t="shared" ref="J67" si="109">SUM(H67,I67)</f>
        <v>-6500</v>
      </c>
      <c r="K67" s="138"/>
      <c r="L67" s="138"/>
      <c r="M67" s="137"/>
    </row>
    <row r="68" spans="1:13" s="136" customFormat="1" ht="15.75">
      <c r="A68" s="11">
        <v>43620</v>
      </c>
      <c r="B68" s="12" t="s">
        <v>20</v>
      </c>
      <c r="C68" s="15">
        <v>100</v>
      </c>
      <c r="D68" s="12" t="s">
        <v>8</v>
      </c>
      <c r="E68" s="13">
        <v>32435</v>
      </c>
      <c r="F68" s="13">
        <v>32335</v>
      </c>
      <c r="G68" s="13">
        <v>32235</v>
      </c>
      <c r="H68" s="56">
        <f t="shared" ref="H68" si="110">(IF(D68="SELL",E68-F68,IF(D68="BUY",F68-E68)))*C68</f>
        <v>10000</v>
      </c>
      <c r="I68" s="56">
        <v>0</v>
      </c>
      <c r="J68" s="56">
        <f t="shared" ref="J68" si="111">SUM(H68,I68)</f>
        <v>10000</v>
      </c>
      <c r="K68" s="137"/>
      <c r="L68" s="137"/>
      <c r="M68" s="137"/>
    </row>
    <row r="69" spans="1:13" s="136" customFormat="1" ht="15.75">
      <c r="A69" s="11">
        <v>43619</v>
      </c>
      <c r="B69" s="12" t="s">
        <v>20</v>
      </c>
      <c r="C69" s="15">
        <v>100</v>
      </c>
      <c r="D69" s="12" t="s">
        <v>9</v>
      </c>
      <c r="E69" s="13">
        <v>32400</v>
      </c>
      <c r="F69" s="13">
        <v>32320</v>
      </c>
      <c r="G69" s="13">
        <v>0</v>
      </c>
      <c r="H69" s="56">
        <f t="shared" ref="H69" si="112">(IF(D69="SELL",E69-F69,IF(D69="BUY",F69-E69)))*C69</f>
        <v>-8000</v>
      </c>
      <c r="I69" s="56">
        <v>0</v>
      </c>
      <c r="J69" s="56">
        <f t="shared" ref="J69" si="113">SUM(H69,I69)</f>
        <v>-8000</v>
      </c>
      <c r="K69" s="137"/>
      <c r="L69" s="137"/>
      <c r="M69" s="137"/>
    </row>
    <row r="70" spans="1:13" s="135" customFormat="1" ht="15.75">
      <c r="A70" s="11">
        <v>43616</v>
      </c>
      <c r="B70" s="12" t="s">
        <v>20</v>
      </c>
      <c r="C70" s="15">
        <v>100</v>
      </c>
      <c r="D70" s="12" t="s">
        <v>9</v>
      </c>
      <c r="E70" s="13">
        <v>32003</v>
      </c>
      <c r="F70" s="13">
        <v>32080</v>
      </c>
      <c r="G70" s="13">
        <v>32181</v>
      </c>
      <c r="H70" s="56">
        <f t="shared" ref="H70" si="114">(IF(D70="SELL",E70-F70,IF(D70="BUY",F70-E70)))*C70</f>
        <v>7700</v>
      </c>
      <c r="I70" s="56">
        <v>0</v>
      </c>
      <c r="J70" s="56">
        <f t="shared" ref="J70" si="115">SUM(H70,I70)</f>
        <v>7700</v>
      </c>
      <c r="K70" s="137"/>
      <c r="L70" s="137"/>
      <c r="M70" s="137"/>
    </row>
    <row r="71" spans="1:13" s="133" customFormat="1" ht="15.75">
      <c r="A71" s="11">
        <v>43601</v>
      </c>
      <c r="B71" s="12" t="s">
        <v>20</v>
      </c>
      <c r="C71" s="15">
        <v>100</v>
      </c>
      <c r="D71" s="12" t="s">
        <v>9</v>
      </c>
      <c r="E71" s="13">
        <v>32150</v>
      </c>
      <c r="F71" s="13">
        <v>32260</v>
      </c>
      <c r="G71" s="13">
        <v>32353</v>
      </c>
      <c r="H71" s="56">
        <f t="shared" ref="H71" si="116">(IF(D71="SELL",E71-F71,IF(D71="BUY",F71-E71)))*C71</f>
        <v>11000</v>
      </c>
      <c r="I71" s="56">
        <v>0</v>
      </c>
      <c r="J71" s="56">
        <f t="shared" ref="J71" si="117">SUM(H71,I71)</f>
        <v>11000</v>
      </c>
      <c r="K71" s="137"/>
      <c r="L71" s="137"/>
      <c r="M71" s="137"/>
    </row>
    <row r="72" spans="1:13" s="133" customFormat="1" ht="15.75">
      <c r="A72" s="11">
        <v>43599</v>
      </c>
      <c r="B72" s="12" t="s">
        <v>20</v>
      </c>
      <c r="C72" s="15">
        <v>100</v>
      </c>
      <c r="D72" s="12" t="s">
        <v>9</v>
      </c>
      <c r="E72" s="13">
        <v>32350</v>
      </c>
      <c r="F72" s="13">
        <v>32453</v>
      </c>
      <c r="G72" s="13">
        <v>32550</v>
      </c>
      <c r="H72" s="56">
        <f t="shared" ref="H72" si="118">(IF(D72="SELL",E72-F72,IF(D72="BUY",F72-E72)))*C72</f>
        <v>10300</v>
      </c>
      <c r="I72" s="56">
        <v>0</v>
      </c>
      <c r="J72" s="56">
        <f t="shared" ref="J72" si="119">SUM(H72,I72)</f>
        <v>10300</v>
      </c>
      <c r="K72" s="137"/>
      <c r="L72" s="137"/>
      <c r="M72" s="137"/>
    </row>
    <row r="73" spans="1:13" s="133" customFormat="1" ht="15.75">
      <c r="A73" s="11">
        <v>43594</v>
      </c>
      <c r="B73" s="12" t="s">
        <v>20</v>
      </c>
      <c r="C73" s="15">
        <v>100</v>
      </c>
      <c r="D73" s="12" t="s">
        <v>9</v>
      </c>
      <c r="E73" s="13">
        <v>31900</v>
      </c>
      <c r="F73" s="13">
        <v>31980</v>
      </c>
      <c r="G73" s="13">
        <v>32050</v>
      </c>
      <c r="H73" s="56">
        <f t="shared" ref="H73" si="120">(IF(D73="SELL",E73-F73,IF(D73="BUY",F73-E73)))*C73</f>
        <v>8000</v>
      </c>
      <c r="I73" s="56">
        <f>(IF(D73="SELL",IF(G73="",0,F73-G73),IF(D73="BUY",IF(G73="",0,G73-F73))))*C73</f>
        <v>7000</v>
      </c>
      <c r="J73" s="56">
        <f t="shared" ref="J73" si="121">SUM(H73,I73)</f>
        <v>15000</v>
      </c>
    </row>
    <row r="74" spans="1:13" s="132" customFormat="1" ht="15.75">
      <c r="A74" s="11">
        <v>43588</v>
      </c>
      <c r="B74" s="12" t="s">
        <v>20</v>
      </c>
      <c r="C74" s="15">
        <v>100</v>
      </c>
      <c r="D74" s="12" t="s">
        <v>8</v>
      </c>
      <c r="E74" s="13">
        <v>31302</v>
      </c>
      <c r="F74" s="13">
        <v>31240</v>
      </c>
      <c r="G74" s="13">
        <v>31155</v>
      </c>
      <c r="H74" s="56">
        <f t="shared" ref="H74" si="122">(IF(D74="SELL",E74-F74,IF(D74="BUY",F74-E74)))*C74</f>
        <v>6200</v>
      </c>
      <c r="I74" s="56">
        <v>0</v>
      </c>
      <c r="J74" s="56">
        <f t="shared" ref="J74" si="123">SUM(H74,I74)</f>
        <v>6200</v>
      </c>
    </row>
    <row r="75" spans="1:13" s="131" customFormat="1" ht="15.75">
      <c r="A75" s="11">
        <v>43585</v>
      </c>
      <c r="B75" s="12" t="s">
        <v>20</v>
      </c>
      <c r="C75" s="15">
        <v>100</v>
      </c>
      <c r="D75" s="12" t="s">
        <v>8</v>
      </c>
      <c r="E75" s="13">
        <v>31800</v>
      </c>
      <c r="F75" s="13">
        <v>31710</v>
      </c>
      <c r="G75" s="13">
        <v>31600</v>
      </c>
      <c r="H75" s="56">
        <f t="shared" ref="H75" si="124">(IF(D75="SELL",E75-F75,IF(D75="BUY",F75-E75)))*C75</f>
        <v>9000</v>
      </c>
      <c r="I75" s="56">
        <v>0</v>
      </c>
      <c r="J75" s="56">
        <f t="shared" ref="J75" si="125">SUM(H75,I75)</f>
        <v>9000</v>
      </c>
    </row>
    <row r="76" spans="1:13" s="130" customFormat="1" ht="15.75">
      <c r="A76" s="11">
        <v>43580</v>
      </c>
      <c r="B76" s="12" t="s">
        <v>20</v>
      </c>
      <c r="C76" s="15">
        <v>100</v>
      </c>
      <c r="D76" s="12" t="s">
        <v>9</v>
      </c>
      <c r="E76" s="13">
        <v>31650</v>
      </c>
      <c r="F76" s="13">
        <v>31730</v>
      </c>
      <c r="G76" s="13">
        <v>31820</v>
      </c>
      <c r="H76" s="56">
        <f t="shared" ref="H76" si="126">(IF(D76="SELL",E76-F76,IF(D76="BUY",F76-E76)))*C76</f>
        <v>8000</v>
      </c>
      <c r="I76" s="56">
        <f>(IF(D76="SELL",IF(G76="",0,F76-G76),IF(D76="BUY",IF(G76="",0,G76-F76))))*C76</f>
        <v>9000</v>
      </c>
      <c r="J76" s="56">
        <f t="shared" ref="J76" si="127">SUM(H76,I76)</f>
        <v>17000</v>
      </c>
    </row>
    <row r="77" spans="1:13" s="127" customFormat="1" ht="15.75">
      <c r="A77" s="11">
        <v>43558</v>
      </c>
      <c r="B77" s="12" t="s">
        <v>20</v>
      </c>
      <c r="C77" s="15">
        <v>100</v>
      </c>
      <c r="D77" s="12" t="s">
        <v>8</v>
      </c>
      <c r="E77" s="13">
        <v>31650</v>
      </c>
      <c r="F77" s="13">
        <v>31565</v>
      </c>
      <c r="G77" s="13">
        <v>31500</v>
      </c>
      <c r="H77" s="56">
        <f t="shared" ref="H77" si="128">(IF(D77="SELL",E77-F77,IF(D77="BUY",F77-E77)))*C77</f>
        <v>8500</v>
      </c>
      <c r="I77" s="56">
        <v>0</v>
      </c>
      <c r="J77" s="56">
        <f t="shared" ref="J77" si="129">SUM(H77,I77)</f>
        <v>8500</v>
      </c>
    </row>
    <row r="78" spans="1:13" s="127" customFormat="1" ht="15.75">
      <c r="A78" s="11">
        <v>43557</v>
      </c>
      <c r="B78" s="12" t="s">
        <v>20</v>
      </c>
      <c r="C78" s="15">
        <v>100</v>
      </c>
      <c r="D78" s="12" t="s">
        <v>8</v>
      </c>
      <c r="E78" s="13">
        <v>31450</v>
      </c>
      <c r="F78" s="13">
        <v>31350</v>
      </c>
      <c r="G78" s="13">
        <v>31260</v>
      </c>
      <c r="H78" s="56">
        <f t="shared" ref="H78" si="130">(IF(D78="SELL",E78-F78,IF(D78="BUY",F78-E78)))*C78</f>
        <v>10000</v>
      </c>
      <c r="I78" s="56">
        <v>0</v>
      </c>
      <c r="J78" s="56">
        <f t="shared" ref="J78" si="131">SUM(H78,I78)</f>
        <v>10000</v>
      </c>
    </row>
    <row r="79" spans="1:13" s="126" customFormat="1" ht="15.75">
      <c r="A79" s="11">
        <v>43552</v>
      </c>
      <c r="B79" s="12" t="s">
        <v>20</v>
      </c>
      <c r="C79" s="15">
        <v>100</v>
      </c>
      <c r="D79" s="12" t="s">
        <v>8</v>
      </c>
      <c r="E79" s="13">
        <v>31900</v>
      </c>
      <c r="F79" s="13">
        <v>31800</v>
      </c>
      <c r="G79" s="13">
        <v>31699</v>
      </c>
      <c r="H79" s="56">
        <f t="shared" ref="H79" si="132">(IF(D79="SELL",E79-F79,IF(D79="BUY",F79-E79)))*C79</f>
        <v>10000</v>
      </c>
      <c r="I79" s="56">
        <f>(IF(D79="SELL",IF(G79="",0,F79-G79),IF(D79="BUY",IF(G79="",0,G79-F79))))*C79</f>
        <v>10100</v>
      </c>
      <c r="J79" s="56">
        <f t="shared" ref="J79" si="133">SUM(H79,I79)</f>
        <v>20100</v>
      </c>
    </row>
    <row r="80" spans="1:13" s="124" customFormat="1" ht="15.75">
      <c r="A80" s="11">
        <v>43539</v>
      </c>
      <c r="B80" s="12" t="s">
        <v>21</v>
      </c>
      <c r="C80" s="15">
        <v>30</v>
      </c>
      <c r="D80" s="12" t="s">
        <v>8</v>
      </c>
      <c r="E80" s="13">
        <v>38156</v>
      </c>
      <c r="F80" s="13">
        <v>38065</v>
      </c>
      <c r="G80" s="13">
        <v>0</v>
      </c>
      <c r="H80" s="56">
        <f>(IF(D80="SELL",E80-F80,IF(D80="BUY",F80-E80)))*C80</f>
        <v>2730</v>
      </c>
      <c r="I80" s="56">
        <v>0</v>
      </c>
      <c r="J80" s="56">
        <f t="shared" ref="J80" si="134">SUM(H80,I80)</f>
        <v>2730</v>
      </c>
    </row>
    <row r="81" spans="1:10" s="123" customFormat="1" ht="15.75">
      <c r="A81" s="11">
        <v>43538</v>
      </c>
      <c r="B81" s="12" t="s">
        <v>20</v>
      </c>
      <c r="C81" s="15">
        <v>100</v>
      </c>
      <c r="D81" s="12" t="s">
        <v>8</v>
      </c>
      <c r="E81" s="13">
        <v>31935</v>
      </c>
      <c r="F81" s="13">
        <v>31853</v>
      </c>
      <c r="G81" s="13">
        <v>31800</v>
      </c>
      <c r="H81" s="56">
        <f t="shared" ref="H81" si="135">(IF(D81="SELL",E81-F81,IF(D81="BUY",F81-E81)))*C81</f>
        <v>8200</v>
      </c>
      <c r="I81" s="56">
        <f>(IF(D81="SELL",IF(G81="",0,F81-G81),IF(D81="BUY",IF(G81="",0,G81-F81))))*C81</f>
        <v>5300</v>
      </c>
      <c r="J81" s="56">
        <f t="shared" ref="J81" si="136">SUM(H81,I81)</f>
        <v>13500</v>
      </c>
    </row>
    <row r="82" spans="1:10" s="121" customFormat="1" ht="15.75">
      <c r="A82" s="11">
        <v>43536</v>
      </c>
      <c r="B82" s="12" t="s">
        <v>21</v>
      </c>
      <c r="C82" s="15">
        <v>30</v>
      </c>
      <c r="D82" s="12" t="s">
        <v>9</v>
      </c>
      <c r="E82" s="13">
        <v>38765</v>
      </c>
      <c r="F82" s="13">
        <v>38856.5</v>
      </c>
      <c r="G82" s="13">
        <v>39020</v>
      </c>
      <c r="H82" s="56">
        <f>(IF(D82="SELL",E82-F82,IF(D82="BUY",F82-E82)))*C82</f>
        <v>2745</v>
      </c>
      <c r="I82" s="56">
        <v>0</v>
      </c>
      <c r="J82" s="56">
        <f>SUM(H82,I82)</f>
        <v>2745</v>
      </c>
    </row>
    <row r="83" spans="1:10" s="118" customFormat="1" ht="15.75">
      <c r="A83" s="11">
        <v>43531</v>
      </c>
      <c r="B83" s="12" t="s">
        <v>12</v>
      </c>
      <c r="C83" s="15">
        <v>5000</v>
      </c>
      <c r="D83" s="12" t="s">
        <v>9</v>
      </c>
      <c r="E83" s="13">
        <v>196.2</v>
      </c>
      <c r="F83" s="13">
        <v>196.8</v>
      </c>
      <c r="G83" s="13">
        <v>197.65</v>
      </c>
      <c r="H83" s="56">
        <f t="shared" ref="H83" si="137">(IF(D83="SELL",E83-F83,IF(D83="BUY",F83-E83)))*C83</f>
        <v>3000.0000000001137</v>
      </c>
      <c r="I83" s="56">
        <v>0</v>
      </c>
      <c r="J83" s="56">
        <f t="shared" ref="J83" si="138">SUM(H83,I83)</f>
        <v>3000.0000000001137</v>
      </c>
    </row>
    <row r="84" spans="1:10" s="118" customFormat="1" ht="15.75">
      <c r="A84" s="11">
        <v>43531</v>
      </c>
      <c r="B84" s="12" t="s">
        <v>21</v>
      </c>
      <c r="C84" s="15">
        <v>30</v>
      </c>
      <c r="D84" s="12" t="s">
        <v>8</v>
      </c>
      <c r="E84" s="13">
        <v>38050</v>
      </c>
      <c r="F84" s="13">
        <v>37920</v>
      </c>
      <c r="G84" s="13">
        <v>37800</v>
      </c>
      <c r="H84" s="56">
        <f>(IF(D84="SELL",E84-F84,IF(D84="BUY",F84-E84)))*C84</f>
        <v>3900</v>
      </c>
      <c r="I84" s="56">
        <v>0</v>
      </c>
      <c r="J84" s="56">
        <f t="shared" ref="J84" si="139">SUM(H84,I84)</f>
        <v>3900</v>
      </c>
    </row>
    <row r="85" spans="1:10" s="118" customFormat="1" ht="15.75">
      <c r="A85" s="11">
        <v>43531</v>
      </c>
      <c r="B85" s="12" t="s">
        <v>20</v>
      </c>
      <c r="C85" s="15">
        <v>100</v>
      </c>
      <c r="D85" s="12" t="s">
        <v>8</v>
      </c>
      <c r="E85" s="13">
        <v>31830</v>
      </c>
      <c r="F85" s="13">
        <v>31900</v>
      </c>
      <c r="G85" s="13">
        <v>0</v>
      </c>
      <c r="H85" s="56">
        <f>(IF(D85="SELL",E85-F85,IF(D85="BUY",F85-E85)))*C85</f>
        <v>-7000</v>
      </c>
      <c r="I85" s="56">
        <v>0</v>
      </c>
      <c r="J85" s="56">
        <f t="shared" ref="J85" si="140">SUM(H85,I85)</f>
        <v>-7000</v>
      </c>
    </row>
    <row r="86" spans="1:10" s="117" customFormat="1" ht="15.75">
      <c r="A86" s="11">
        <v>43530</v>
      </c>
      <c r="B86" s="12" t="s">
        <v>12</v>
      </c>
      <c r="C86" s="15">
        <v>5000</v>
      </c>
      <c r="D86" s="12" t="s">
        <v>8</v>
      </c>
      <c r="E86" s="13">
        <v>196.9</v>
      </c>
      <c r="F86" s="13">
        <v>196.25</v>
      </c>
      <c r="G86" s="13">
        <v>195.35</v>
      </c>
      <c r="H86" s="56">
        <f>(IF(D86="SELL",E86-F86,IF(D86="BUY",F86-E86)))*C86</f>
        <v>3250.0000000000282</v>
      </c>
      <c r="I86" s="56">
        <v>0</v>
      </c>
      <c r="J86" s="56">
        <f t="shared" ref="J86:J87" si="141">SUM(H86,I86)</f>
        <v>3250.0000000000282</v>
      </c>
    </row>
    <row r="87" spans="1:10" s="117" customFormat="1" ht="15.75">
      <c r="A87" s="11">
        <v>43530</v>
      </c>
      <c r="B87" s="12" t="s">
        <v>21</v>
      </c>
      <c r="C87" s="15">
        <v>30</v>
      </c>
      <c r="D87" s="12" t="s">
        <v>8</v>
      </c>
      <c r="E87" s="13">
        <v>38280</v>
      </c>
      <c r="F87" s="13">
        <v>38200</v>
      </c>
      <c r="G87" s="13">
        <v>38102.300000000003</v>
      </c>
      <c r="H87" s="56">
        <f>(IF(D87="SELL",E87-F87,IF(D87="BUY",F87-E87)))*C87</f>
        <v>2400</v>
      </c>
      <c r="I87" s="56">
        <f>(IF(D87="SELL",IF(G87="",0,F87-G87),IF(D87="BUY",IF(G87="",0,G87-F87))))*C87</f>
        <v>2930.9999999999127</v>
      </c>
      <c r="J87" s="56">
        <f t="shared" si="141"/>
        <v>5330.9999999999127</v>
      </c>
    </row>
    <row r="88" spans="1:10" s="117" customFormat="1" ht="15.75">
      <c r="A88" s="11">
        <v>43530</v>
      </c>
      <c r="B88" s="12" t="s">
        <v>20</v>
      </c>
      <c r="C88" s="15">
        <v>100</v>
      </c>
      <c r="D88" s="12" t="s">
        <v>8</v>
      </c>
      <c r="E88" s="13">
        <v>32080.1</v>
      </c>
      <c r="F88" s="13">
        <v>32000</v>
      </c>
      <c r="G88" s="13">
        <v>31920</v>
      </c>
      <c r="H88" s="56">
        <f>(IF(D88="SELL",E88-F88,IF(D88="BUY",F88-E88)))*C88</f>
        <v>8009.9999999998545</v>
      </c>
      <c r="I88" s="56">
        <f>(IF(D88="SELL",IF(G88="",0,F88-G88),IF(D88="BUY",IF(G88="",0,G88-F88))))*C88</f>
        <v>8000</v>
      </c>
      <c r="J88" s="56">
        <f t="shared" ref="J88" si="142">SUM(H88,I88)</f>
        <v>16009.999999999854</v>
      </c>
    </row>
    <row r="89" spans="1:10" s="116" customFormat="1" ht="15.75">
      <c r="A89" s="11">
        <v>43529</v>
      </c>
      <c r="B89" s="12" t="s">
        <v>20</v>
      </c>
      <c r="C89" s="15">
        <v>100</v>
      </c>
      <c r="D89" s="12" t="s">
        <v>9</v>
      </c>
      <c r="E89" s="13">
        <v>32165</v>
      </c>
      <c r="F89" s="13">
        <v>32083</v>
      </c>
      <c r="G89" s="13">
        <v>0</v>
      </c>
      <c r="H89" s="56">
        <f t="shared" ref="H89" si="143">(IF(D89="SELL",E89-F89,IF(D89="BUY",F89-E89)))*C89</f>
        <v>-8200</v>
      </c>
      <c r="I89" s="56">
        <v>0</v>
      </c>
      <c r="J89" s="56">
        <f t="shared" ref="J89" si="144">SUM(H89,I89)</f>
        <v>-8200</v>
      </c>
    </row>
    <row r="90" spans="1:10" s="114" customFormat="1" ht="15.75">
      <c r="A90" s="11">
        <v>43525</v>
      </c>
      <c r="B90" s="12" t="s">
        <v>21</v>
      </c>
      <c r="C90" s="15">
        <v>30</v>
      </c>
      <c r="D90" s="12" t="s">
        <v>8</v>
      </c>
      <c r="E90" s="13">
        <v>39080</v>
      </c>
      <c r="F90" s="13">
        <v>38923</v>
      </c>
      <c r="G90" s="13">
        <v>38650</v>
      </c>
      <c r="H90" s="56">
        <f>(IF(D90="SELL",E90-F90,IF(D90="BUY",F90-E90)))*C90</f>
        <v>4710</v>
      </c>
      <c r="I90" s="56">
        <v>0</v>
      </c>
      <c r="J90" s="56">
        <f t="shared" ref="J90" si="145">SUM(H90,I90)</f>
        <v>4710</v>
      </c>
    </row>
    <row r="91" spans="1:10" s="114" customFormat="1" ht="15.75">
      <c r="A91" s="11">
        <v>43524</v>
      </c>
      <c r="B91" s="12" t="s">
        <v>20</v>
      </c>
      <c r="C91" s="15">
        <v>100</v>
      </c>
      <c r="D91" s="12" t="s">
        <v>8</v>
      </c>
      <c r="E91" s="13">
        <v>33300</v>
      </c>
      <c r="F91" s="13">
        <v>33226</v>
      </c>
      <c r="G91" s="13">
        <v>33135</v>
      </c>
      <c r="H91" s="56">
        <f>(IF(D91="SELL",E91-F91,IF(D91="BUY",F91-E91)))*C91</f>
        <v>7400</v>
      </c>
      <c r="I91" s="56">
        <f>(IF(D91="SELL",IF(G91="",0,F91-G91),IF(D91="BUY",IF(G91="",0,G91-F91))))*C91</f>
        <v>9100</v>
      </c>
      <c r="J91" s="56">
        <f t="shared" ref="J91" si="146">SUM(H91,I91)</f>
        <v>16500</v>
      </c>
    </row>
    <row r="92" spans="1:10" s="111" customFormat="1" ht="15.75">
      <c r="A92" s="11">
        <v>43521</v>
      </c>
      <c r="B92" s="12" t="s">
        <v>21</v>
      </c>
      <c r="C92" s="15">
        <v>30</v>
      </c>
      <c r="D92" s="12" t="s">
        <v>8</v>
      </c>
      <c r="E92" s="13">
        <v>40260</v>
      </c>
      <c r="F92" s="13">
        <v>40100</v>
      </c>
      <c r="G92" s="13">
        <v>39800.300000000003</v>
      </c>
      <c r="H92" s="56">
        <f t="shared" ref="H92" si="147">(IF(D92="SELL",E92-F92,IF(D92="BUY",F92-E92)))*C92</f>
        <v>4800</v>
      </c>
      <c r="I92" s="56">
        <v>0</v>
      </c>
      <c r="J92" s="56">
        <f t="shared" ref="J92" si="148">SUM(H92,I92)</f>
        <v>4800</v>
      </c>
    </row>
    <row r="93" spans="1:10" s="110" customFormat="1" ht="15.75">
      <c r="A93" s="11">
        <v>43518</v>
      </c>
      <c r="B93" s="12" t="s">
        <v>20</v>
      </c>
      <c r="C93" s="15">
        <v>100</v>
      </c>
      <c r="D93" s="12" t="s">
        <v>9</v>
      </c>
      <c r="E93" s="13">
        <v>33530</v>
      </c>
      <c r="F93" s="13">
        <v>33530</v>
      </c>
      <c r="G93" s="13">
        <v>0</v>
      </c>
      <c r="H93" s="56">
        <f t="shared" ref="H93" si="149">(IF(D93="SELL",E93-F93,IF(D93="BUY",F93-E93)))*C93</f>
        <v>0</v>
      </c>
      <c r="I93" s="56">
        <v>0</v>
      </c>
      <c r="J93" s="56">
        <f t="shared" ref="J93" si="150">SUM(H93,I93)</f>
        <v>0</v>
      </c>
    </row>
    <row r="94" spans="1:10" s="106" customFormat="1" ht="15.75">
      <c r="A94" s="11">
        <v>43517</v>
      </c>
      <c r="B94" s="12" t="s">
        <v>20</v>
      </c>
      <c r="C94" s="15">
        <v>100</v>
      </c>
      <c r="D94" s="12" t="s">
        <v>8</v>
      </c>
      <c r="E94" s="13">
        <v>33650</v>
      </c>
      <c r="F94" s="13">
        <v>33600</v>
      </c>
      <c r="G94" s="13">
        <v>33500</v>
      </c>
      <c r="H94" s="56">
        <f t="shared" ref="H94" si="151">(IF(D94="SELL",E94-F94,IF(D94="BUY",F94-E94)))*C94</f>
        <v>5000</v>
      </c>
      <c r="I94" s="56">
        <f>(IF(D94="SELL",IF(G94="",0,F94-G94),IF(D94="BUY",IF(G94="",0,G94-F94))))*C94</f>
        <v>10000</v>
      </c>
      <c r="J94" s="56">
        <f t="shared" ref="J94" si="152">SUM(H94,I94)</f>
        <v>15000</v>
      </c>
    </row>
    <row r="95" spans="1:10" s="104" customFormat="1" ht="15.75">
      <c r="A95" s="11">
        <v>43515</v>
      </c>
      <c r="B95" s="12" t="s">
        <v>20</v>
      </c>
      <c r="C95" s="15">
        <v>100</v>
      </c>
      <c r="D95" s="12" t="s">
        <v>9</v>
      </c>
      <c r="E95" s="13">
        <v>33750</v>
      </c>
      <c r="F95" s="13">
        <v>33865</v>
      </c>
      <c r="G95" s="13">
        <v>33999</v>
      </c>
      <c r="H95" s="56">
        <f t="shared" ref="H95:H101" si="153">(IF(D95="SELL",E95-F95,IF(D95="BUY",F95-E95)))*C95</f>
        <v>11500</v>
      </c>
      <c r="I95" s="56">
        <v>0</v>
      </c>
      <c r="J95" s="56">
        <f t="shared" ref="J95" si="154">SUM(H95,I95)</f>
        <v>11500</v>
      </c>
    </row>
    <row r="96" spans="1:10" s="104" customFormat="1" ht="15.75">
      <c r="A96" s="11">
        <v>43511</v>
      </c>
      <c r="B96" s="12" t="s">
        <v>16</v>
      </c>
      <c r="C96" s="15">
        <v>100</v>
      </c>
      <c r="D96" s="12" t="s">
        <v>9</v>
      </c>
      <c r="E96" s="13">
        <v>3902</v>
      </c>
      <c r="F96" s="13">
        <v>3935</v>
      </c>
      <c r="G96" s="13">
        <v>3983</v>
      </c>
      <c r="H96" s="56">
        <f t="shared" si="153"/>
        <v>3300</v>
      </c>
      <c r="I96" s="56">
        <f>(IF(D96="SELL",IF(G96="",0,F96-G96),IF(D96="BUY",IF(G96="",0,G96-F96))))*C96</f>
        <v>4800</v>
      </c>
      <c r="J96" s="56">
        <f t="shared" ref="J96" si="155">SUM(H96,I96)</f>
        <v>8100</v>
      </c>
    </row>
    <row r="97" spans="1:10" s="104" customFormat="1" ht="15.75">
      <c r="A97" s="11">
        <v>43511</v>
      </c>
      <c r="B97" s="12" t="s">
        <v>20</v>
      </c>
      <c r="C97" s="15">
        <v>100</v>
      </c>
      <c r="D97" s="12" t="s">
        <v>9</v>
      </c>
      <c r="E97" s="13">
        <v>33238.199999999997</v>
      </c>
      <c r="F97" s="13">
        <v>33305</v>
      </c>
      <c r="G97" s="13">
        <v>33399</v>
      </c>
      <c r="H97" s="56">
        <f t="shared" si="153"/>
        <v>6680.000000000291</v>
      </c>
      <c r="I97" s="56">
        <f>(IF(D97="SELL",IF(G97="",0,F97-G97),IF(D97="BUY",IF(G97="",0,G97-F97))))*C97</f>
        <v>9400</v>
      </c>
      <c r="J97" s="56">
        <f t="shared" ref="J97" si="156">SUM(H97,I97)</f>
        <v>16080.000000000291</v>
      </c>
    </row>
    <row r="98" spans="1:10" s="104" customFormat="1" ht="15.75">
      <c r="A98" s="11">
        <v>43510</v>
      </c>
      <c r="B98" s="12" t="s">
        <v>21</v>
      </c>
      <c r="C98" s="15">
        <v>30</v>
      </c>
      <c r="D98" s="12" t="s">
        <v>8</v>
      </c>
      <c r="E98" s="13">
        <v>39399</v>
      </c>
      <c r="F98" s="13">
        <v>39256</v>
      </c>
      <c r="G98" s="13">
        <v>0</v>
      </c>
      <c r="H98" s="56">
        <f t="shared" si="153"/>
        <v>4290</v>
      </c>
      <c r="I98" s="56">
        <v>0</v>
      </c>
      <c r="J98" s="56">
        <f t="shared" ref="J98" si="157">SUM(H98,I98)</f>
        <v>4290</v>
      </c>
    </row>
    <row r="99" spans="1:10" s="104" customFormat="1" ht="15.75">
      <c r="A99" s="11">
        <v>43509</v>
      </c>
      <c r="B99" s="12" t="s">
        <v>20</v>
      </c>
      <c r="C99" s="15">
        <v>100</v>
      </c>
      <c r="D99" s="12" t="s">
        <v>8</v>
      </c>
      <c r="E99" s="13">
        <v>32920</v>
      </c>
      <c r="F99" s="13">
        <v>32835</v>
      </c>
      <c r="G99" s="13">
        <v>32699</v>
      </c>
      <c r="H99" s="56">
        <f t="shared" si="153"/>
        <v>8500</v>
      </c>
      <c r="I99" s="56">
        <v>0</v>
      </c>
      <c r="J99" s="56">
        <f t="shared" ref="J99" si="158">SUM(H99,I99)</f>
        <v>8500</v>
      </c>
    </row>
    <row r="100" spans="1:10" s="104" customFormat="1" ht="15.75">
      <c r="A100" s="11">
        <v>43509</v>
      </c>
      <c r="B100" s="12" t="s">
        <v>17</v>
      </c>
      <c r="C100" s="15">
        <v>1250</v>
      </c>
      <c r="D100" s="12" t="s">
        <v>8</v>
      </c>
      <c r="E100" s="13">
        <v>185.35</v>
      </c>
      <c r="F100" s="13">
        <v>183.8</v>
      </c>
      <c r="G100" s="13">
        <v>182</v>
      </c>
      <c r="H100" s="56">
        <f t="shared" si="153"/>
        <v>1937.4999999999786</v>
      </c>
      <c r="I100" s="56">
        <f>(IF(D100="SELL",IF(G100="",0,F100-G100),IF(D100="BUY",IF(G100="",0,G100-F100))))*C100</f>
        <v>2250.0000000000141</v>
      </c>
      <c r="J100" s="56">
        <f t="shared" ref="J100" si="159">SUM(H100,I100)</f>
        <v>4187.4999999999927</v>
      </c>
    </row>
    <row r="101" spans="1:10" s="104" customFormat="1" ht="15.75">
      <c r="A101" s="11">
        <v>43507</v>
      </c>
      <c r="B101" s="12" t="s">
        <v>20</v>
      </c>
      <c r="C101" s="15">
        <v>100</v>
      </c>
      <c r="D101" s="12" t="s">
        <v>8</v>
      </c>
      <c r="E101" s="13">
        <v>33000</v>
      </c>
      <c r="F101" s="13">
        <v>32920</v>
      </c>
      <c r="G101" s="13">
        <v>32820</v>
      </c>
      <c r="H101" s="56">
        <f t="shared" si="153"/>
        <v>8000</v>
      </c>
      <c r="I101" s="56">
        <v>0</v>
      </c>
      <c r="J101" s="56">
        <f t="shared" ref="J101" si="160">SUM(H101,I101)</f>
        <v>8000</v>
      </c>
    </row>
    <row r="102" spans="1:10" s="104" customFormat="1" ht="15.75">
      <c r="A102" s="11">
        <v>43501</v>
      </c>
      <c r="B102" s="12" t="s">
        <v>20</v>
      </c>
      <c r="C102" s="15">
        <v>100</v>
      </c>
      <c r="D102" s="12" t="s">
        <v>8</v>
      </c>
      <c r="E102" s="13">
        <v>33330</v>
      </c>
      <c r="F102" s="13">
        <v>33230</v>
      </c>
      <c r="G102" s="13">
        <v>33135</v>
      </c>
      <c r="H102" s="56">
        <f t="shared" ref="H102" si="161">(IF(D102="SELL",E102-F102,IF(D102="BUY",F102-E102)))*C102</f>
        <v>10000</v>
      </c>
      <c r="I102" s="56">
        <f t="shared" ref="I102" si="162">(IF(D102="SELL",IF(G102="",0,F102-G102),IF(D102="BUY",IF(G102="",0,G102-F102))))*C102</f>
        <v>9500</v>
      </c>
      <c r="J102" s="56">
        <f t="shared" ref="J102" si="163">SUM(H102,I102)</f>
        <v>19500</v>
      </c>
    </row>
    <row r="103" spans="1:10" s="104" customFormat="1" ht="15.75">
      <c r="A103" s="11">
        <v>43497</v>
      </c>
      <c r="B103" s="12" t="s">
        <v>20</v>
      </c>
      <c r="C103" s="15">
        <v>100</v>
      </c>
      <c r="D103" s="12" t="s">
        <v>9</v>
      </c>
      <c r="E103" s="13">
        <v>33280</v>
      </c>
      <c r="F103" s="13">
        <v>33350</v>
      </c>
      <c r="G103" s="13">
        <v>33500</v>
      </c>
      <c r="H103" s="56">
        <f>(IF(D103="SELL",E103-F103,IF(D103="BUY",F103-E103)))*C103</f>
        <v>7000</v>
      </c>
      <c r="I103" s="56">
        <v>0</v>
      </c>
      <c r="J103" s="56">
        <f>SUM(H103,I103)</f>
        <v>7000</v>
      </c>
    </row>
    <row r="104" spans="1:10" s="104" customFormat="1" ht="15.75">
      <c r="A104" s="11">
        <v>43496</v>
      </c>
      <c r="B104" s="12" t="s">
        <v>20</v>
      </c>
      <c r="C104" s="15">
        <v>100</v>
      </c>
      <c r="D104" s="12" t="s">
        <v>9</v>
      </c>
      <c r="E104" s="13">
        <v>33062</v>
      </c>
      <c r="F104" s="13">
        <v>33135</v>
      </c>
      <c r="G104" s="13">
        <v>33180</v>
      </c>
      <c r="H104" s="56">
        <f>(IF(D104="SELL",E104-F104,IF(D104="BUY",F104-E104)))*C104</f>
        <v>7300</v>
      </c>
      <c r="I104" s="56">
        <v>0</v>
      </c>
      <c r="J104" s="56">
        <f>SUM(H104,I104)</f>
        <v>7300</v>
      </c>
    </row>
    <row r="105" spans="1:10" s="104" customFormat="1" ht="15.75">
      <c r="A105" s="11">
        <v>43494</v>
      </c>
      <c r="B105" s="12" t="s">
        <v>20</v>
      </c>
      <c r="C105" s="15">
        <v>100</v>
      </c>
      <c r="D105" s="12" t="s">
        <v>9</v>
      </c>
      <c r="E105" s="13">
        <v>32602</v>
      </c>
      <c r="F105" s="13">
        <v>32665</v>
      </c>
      <c r="G105" s="13">
        <v>32800</v>
      </c>
      <c r="H105" s="56">
        <f t="shared" ref="H105" si="164">(IF(D105="SELL",E105-F105,IF(D105="BUY",F105-E105)))*C105</f>
        <v>6300</v>
      </c>
      <c r="I105" s="56">
        <f t="shared" ref="I105" si="165">(IF(D105="SELL",IF(G105="",0,F105-G105),IF(D105="BUY",IF(G105="",0,G105-F105))))*C105</f>
        <v>13500</v>
      </c>
      <c r="J105" s="56">
        <f t="shared" ref="J105" si="166">SUM(H105,I105)</f>
        <v>19800</v>
      </c>
    </row>
    <row r="106" spans="1:10" s="104" customFormat="1" ht="15.75">
      <c r="A106" s="11">
        <v>43493</v>
      </c>
      <c r="B106" s="12" t="s">
        <v>21</v>
      </c>
      <c r="C106" s="15">
        <v>30</v>
      </c>
      <c r="D106" s="12" t="s">
        <v>8</v>
      </c>
      <c r="E106" s="13">
        <v>39850</v>
      </c>
      <c r="F106" s="13">
        <v>39680.199999999997</v>
      </c>
      <c r="G106" s="13">
        <v>38500</v>
      </c>
      <c r="H106" s="56">
        <f>(IF(D106="SELL",E106-F106,IF(D106="BUY",F106-E106)))*C106</f>
        <v>5094.0000000000873</v>
      </c>
      <c r="I106" s="56">
        <v>0</v>
      </c>
      <c r="J106" s="56">
        <f>SUM(H106,I106)</f>
        <v>5094.0000000000873</v>
      </c>
    </row>
    <row r="107" spans="1:10" s="104" customFormat="1" ht="15.75">
      <c r="A107" s="11">
        <v>43488</v>
      </c>
      <c r="B107" s="12" t="s">
        <v>12</v>
      </c>
      <c r="C107" s="15">
        <v>5000</v>
      </c>
      <c r="D107" s="12" t="s">
        <v>9</v>
      </c>
      <c r="E107" s="13">
        <v>186.9</v>
      </c>
      <c r="F107" s="13">
        <v>187.55</v>
      </c>
      <c r="G107" s="13">
        <v>188.35</v>
      </c>
      <c r="H107" s="56">
        <f t="shared" ref="H107" si="167">(IF(D107="SELL",E107-F107,IF(D107="BUY",F107-E107)))*C107</f>
        <v>3250.0000000000282</v>
      </c>
      <c r="I107" s="56">
        <f t="shared" ref="I107" si="168">(IF(D107="SELL",IF(G107="",0,F107-G107),IF(D107="BUY",IF(G107="",0,G107-F107))))*C107</f>
        <v>3999.9999999999145</v>
      </c>
      <c r="J107" s="56">
        <f t="shared" ref="J107" si="169">SUM(H107,I107)</f>
        <v>7249.9999999999427</v>
      </c>
    </row>
    <row r="108" spans="1:10" s="104" customFormat="1" ht="15.75">
      <c r="A108" s="11">
        <v>43487</v>
      </c>
      <c r="B108" s="12" t="s">
        <v>20</v>
      </c>
      <c r="C108" s="15">
        <v>100</v>
      </c>
      <c r="D108" s="12" t="s">
        <v>8</v>
      </c>
      <c r="E108" s="13">
        <v>32135</v>
      </c>
      <c r="F108" s="13">
        <v>32050</v>
      </c>
      <c r="G108" s="13">
        <v>31965.3</v>
      </c>
      <c r="H108" s="56">
        <f t="shared" ref="H108" si="170">(IF(D108="SELL",E108-F108,IF(D108="BUY",F108-E108)))*C108</f>
        <v>8500</v>
      </c>
      <c r="I108" s="56">
        <v>0</v>
      </c>
      <c r="J108" s="56">
        <f t="shared" ref="J108" si="171">SUM(H108,I108)</f>
        <v>8500</v>
      </c>
    </row>
    <row r="109" spans="1:10" s="104" customFormat="1" ht="15.75">
      <c r="A109" s="11">
        <v>43483</v>
      </c>
      <c r="B109" s="12" t="s">
        <v>20</v>
      </c>
      <c r="C109" s="15">
        <v>100</v>
      </c>
      <c r="D109" s="12" t="s">
        <v>8</v>
      </c>
      <c r="E109" s="13">
        <v>32250</v>
      </c>
      <c r="F109" s="13">
        <v>32190</v>
      </c>
      <c r="G109" s="13">
        <v>32135</v>
      </c>
      <c r="H109" s="56">
        <f t="shared" ref="H109" si="172">(IF(D109="SELL",E109-F109,IF(D109="BUY",F109-E109)))*C109</f>
        <v>6000</v>
      </c>
      <c r="I109" s="56">
        <f t="shared" ref="I109" si="173">(IF(D109="SELL",IF(G109="",0,F109-G109),IF(D109="BUY",IF(G109="",0,G109-F109))))*C109</f>
        <v>5500</v>
      </c>
      <c r="J109" s="56">
        <f t="shared" ref="J109" si="174">SUM(H109,I109)</f>
        <v>11500</v>
      </c>
    </row>
    <row r="110" spans="1:10" s="104" customFormat="1" ht="15.75">
      <c r="A110" s="11">
        <v>43482</v>
      </c>
      <c r="B110" s="12" t="s">
        <v>20</v>
      </c>
      <c r="C110" s="15">
        <v>100</v>
      </c>
      <c r="D110" s="12" t="s">
        <v>8</v>
      </c>
      <c r="E110" s="13">
        <v>32260</v>
      </c>
      <c r="F110" s="13">
        <v>32208.3</v>
      </c>
      <c r="G110" s="13">
        <v>32111</v>
      </c>
      <c r="H110" s="56">
        <f t="shared" ref="H110" si="175">(IF(D110="SELL",E110-F110,IF(D110="BUY",F110-E110)))*C110</f>
        <v>5170.0000000000728</v>
      </c>
      <c r="I110" s="56">
        <v>0</v>
      </c>
      <c r="J110" s="56">
        <f t="shared" ref="J110" si="176">SUM(H110,I110)</f>
        <v>5170.0000000000728</v>
      </c>
    </row>
    <row r="111" spans="1:10" ht="15.75">
      <c r="A111" s="11">
        <v>43474</v>
      </c>
      <c r="B111" s="12" t="s">
        <v>16</v>
      </c>
      <c r="C111" s="15">
        <v>100</v>
      </c>
      <c r="D111" s="12" t="s">
        <v>9</v>
      </c>
      <c r="E111" s="13">
        <v>3605.5</v>
      </c>
      <c r="F111" s="13">
        <v>3635</v>
      </c>
      <c r="G111" s="13">
        <v>3665.5</v>
      </c>
      <c r="H111" s="56">
        <f t="shared" ref="H111:H138" si="177">(IF(D111="SELL",E111-F111,IF(D111="BUY",F111-E111)))*C111</f>
        <v>2950</v>
      </c>
      <c r="I111" s="56">
        <f t="shared" ref="I111" si="178">(IF(D111="SELL",IF(G111="",0,F111-G111),IF(D111="BUY",IF(G111="",0,G111-F111))))*C111</f>
        <v>3050</v>
      </c>
      <c r="J111" s="56">
        <f t="shared" ref="J111:J138" si="179">SUM(H111,I111)</f>
        <v>6000</v>
      </c>
    </row>
    <row r="112" spans="1:10" ht="15.75">
      <c r="A112" s="11">
        <v>43461</v>
      </c>
      <c r="B112" s="12" t="s">
        <v>17</v>
      </c>
      <c r="C112" s="15">
        <v>1250</v>
      </c>
      <c r="D112" s="12" t="s">
        <v>9</v>
      </c>
      <c r="E112" s="13">
        <v>243.65</v>
      </c>
      <c r="F112" s="13">
        <v>248.1</v>
      </c>
      <c r="G112" s="13">
        <v>255</v>
      </c>
      <c r="H112" s="56">
        <f t="shared" si="177"/>
        <v>5562.4999999999854</v>
      </c>
      <c r="I112" s="56">
        <v>0</v>
      </c>
      <c r="J112" s="56">
        <f t="shared" si="179"/>
        <v>5562.4999999999854</v>
      </c>
    </row>
    <row r="113" spans="1:10" ht="15.75">
      <c r="A113" s="11">
        <v>43458</v>
      </c>
      <c r="B113" s="12" t="s">
        <v>17</v>
      </c>
      <c r="C113" s="15">
        <v>1250</v>
      </c>
      <c r="D113" s="12" t="s">
        <v>8</v>
      </c>
      <c r="E113" s="13">
        <v>255.5</v>
      </c>
      <c r="F113" s="13">
        <v>253</v>
      </c>
      <c r="G113" s="13">
        <v>250</v>
      </c>
      <c r="H113" s="56">
        <f t="shared" si="177"/>
        <v>3125</v>
      </c>
      <c r="I113" s="56">
        <v>0</v>
      </c>
      <c r="J113" s="56">
        <f t="shared" si="179"/>
        <v>3125</v>
      </c>
    </row>
    <row r="114" spans="1:10" ht="15.75">
      <c r="A114" s="11">
        <v>43452</v>
      </c>
      <c r="B114" s="12" t="s">
        <v>17</v>
      </c>
      <c r="C114" s="15">
        <v>1250</v>
      </c>
      <c r="D114" s="12" t="s">
        <v>9</v>
      </c>
      <c r="E114" s="13">
        <v>260</v>
      </c>
      <c r="F114" s="13">
        <v>258</v>
      </c>
      <c r="G114" s="13">
        <v>0</v>
      </c>
      <c r="H114" s="56">
        <f t="shared" si="177"/>
        <v>-2500</v>
      </c>
      <c r="I114" s="56">
        <v>0</v>
      </c>
      <c r="J114" s="56">
        <f t="shared" si="179"/>
        <v>-2500</v>
      </c>
    </row>
    <row r="115" spans="1:10" ht="15.75">
      <c r="A115" s="11">
        <v>43451</v>
      </c>
      <c r="B115" s="12" t="s">
        <v>17</v>
      </c>
      <c r="C115" s="15">
        <v>1250</v>
      </c>
      <c r="D115" s="12" t="s">
        <v>8</v>
      </c>
      <c r="E115" s="13">
        <v>261.05</v>
      </c>
      <c r="F115" s="13">
        <v>258.64999999999998</v>
      </c>
      <c r="G115" s="13">
        <v>256.5</v>
      </c>
      <c r="H115" s="56">
        <f t="shared" si="177"/>
        <v>3000.0000000000427</v>
      </c>
      <c r="I115" s="56">
        <v>0</v>
      </c>
      <c r="J115" s="56">
        <f t="shared" si="179"/>
        <v>3000.0000000000427</v>
      </c>
    </row>
    <row r="116" spans="1:10" ht="15.75">
      <c r="A116" s="11">
        <v>43448</v>
      </c>
      <c r="B116" s="12" t="s">
        <v>17</v>
      </c>
      <c r="C116" s="15">
        <v>1250</v>
      </c>
      <c r="D116" s="12" t="s">
        <v>8</v>
      </c>
      <c r="E116" s="13">
        <v>288.8</v>
      </c>
      <c r="F116" s="13">
        <v>286.5</v>
      </c>
      <c r="G116" s="13">
        <v>283</v>
      </c>
      <c r="H116" s="56">
        <f t="shared" si="177"/>
        <v>2875.0000000000141</v>
      </c>
      <c r="I116" s="56">
        <f t="shared" ref="I116:I117" si="180">(IF(D116="SELL",IF(G116="",0,F116-G116),IF(D116="BUY",IF(G116="",0,G116-F116))))*C116</f>
        <v>4375</v>
      </c>
      <c r="J116" s="56">
        <f t="shared" si="179"/>
        <v>7250.0000000000146</v>
      </c>
    </row>
    <row r="117" spans="1:10" ht="15.75">
      <c r="A117" s="11">
        <v>43441</v>
      </c>
      <c r="B117" s="12" t="s">
        <v>17</v>
      </c>
      <c r="C117" s="15">
        <v>1250</v>
      </c>
      <c r="D117" s="12" t="s">
        <v>8</v>
      </c>
      <c r="E117" s="13">
        <v>303.5</v>
      </c>
      <c r="F117" s="13">
        <v>302</v>
      </c>
      <c r="G117" s="13">
        <v>300</v>
      </c>
      <c r="H117" s="56">
        <f t="shared" si="177"/>
        <v>1875</v>
      </c>
      <c r="I117" s="56">
        <f t="shared" si="180"/>
        <v>2500</v>
      </c>
      <c r="J117" s="56">
        <f t="shared" si="179"/>
        <v>4375</v>
      </c>
    </row>
    <row r="118" spans="1:10" ht="15.75">
      <c r="A118" s="11">
        <v>43439</v>
      </c>
      <c r="B118" s="12" t="s">
        <v>17</v>
      </c>
      <c r="C118" s="15">
        <v>1250</v>
      </c>
      <c r="D118" s="12" t="s">
        <v>9</v>
      </c>
      <c r="E118" s="13">
        <v>323.5</v>
      </c>
      <c r="F118" s="13">
        <v>326</v>
      </c>
      <c r="G118" s="13">
        <v>328.3</v>
      </c>
      <c r="H118" s="56">
        <f t="shared" si="177"/>
        <v>3125</v>
      </c>
      <c r="I118" s="56">
        <v>0</v>
      </c>
      <c r="J118" s="56">
        <f t="shared" si="179"/>
        <v>3125</v>
      </c>
    </row>
    <row r="119" spans="1:10" ht="15.75">
      <c r="A119" s="11">
        <v>43438</v>
      </c>
      <c r="B119" s="12" t="s">
        <v>16</v>
      </c>
      <c r="C119" s="15">
        <v>100</v>
      </c>
      <c r="D119" s="12" t="s">
        <v>8</v>
      </c>
      <c r="E119" s="13">
        <v>3765</v>
      </c>
      <c r="F119" s="13">
        <v>3738</v>
      </c>
      <c r="G119" s="13">
        <v>3710</v>
      </c>
      <c r="H119" s="56">
        <f t="shared" si="177"/>
        <v>2700</v>
      </c>
      <c r="I119" s="56">
        <v>0</v>
      </c>
      <c r="J119" s="56">
        <f t="shared" si="179"/>
        <v>2700</v>
      </c>
    </row>
    <row r="120" spans="1:10" ht="15.75">
      <c r="A120" s="11">
        <v>43438</v>
      </c>
      <c r="B120" s="12" t="s">
        <v>17</v>
      </c>
      <c r="C120" s="15">
        <v>1250</v>
      </c>
      <c r="D120" s="12" t="s">
        <v>9</v>
      </c>
      <c r="E120" s="13">
        <v>312.5</v>
      </c>
      <c r="F120" s="13">
        <v>315</v>
      </c>
      <c r="G120" s="13">
        <v>318.2</v>
      </c>
      <c r="H120" s="56">
        <f t="shared" si="177"/>
        <v>3125</v>
      </c>
      <c r="I120" s="56">
        <f t="shared" ref="I120:I122" si="181">(IF(D120="SELL",IF(G120="",0,F120-G120),IF(D120="BUY",IF(G120="",0,G120-F120))))*C120</f>
        <v>3999.9999999999859</v>
      </c>
      <c r="J120" s="56">
        <f t="shared" si="179"/>
        <v>7124.9999999999854</v>
      </c>
    </row>
    <row r="121" spans="1:10" ht="15.75">
      <c r="A121" s="11">
        <v>43437</v>
      </c>
      <c r="B121" s="12" t="s">
        <v>17</v>
      </c>
      <c r="C121" s="15">
        <v>1250</v>
      </c>
      <c r="D121" s="12" t="s">
        <v>8</v>
      </c>
      <c r="E121" s="13">
        <v>315</v>
      </c>
      <c r="F121" s="13">
        <v>313.5</v>
      </c>
      <c r="G121" s="13">
        <v>311</v>
      </c>
      <c r="H121" s="56">
        <f t="shared" si="177"/>
        <v>1875</v>
      </c>
      <c r="I121" s="56">
        <f t="shared" si="181"/>
        <v>3125</v>
      </c>
      <c r="J121" s="56">
        <f t="shared" si="179"/>
        <v>5000</v>
      </c>
    </row>
    <row r="122" spans="1:10" ht="15.75">
      <c r="A122" s="11">
        <v>43433</v>
      </c>
      <c r="B122" s="12" t="s">
        <v>16</v>
      </c>
      <c r="C122" s="15">
        <v>100</v>
      </c>
      <c r="D122" s="12" t="s">
        <v>8</v>
      </c>
      <c r="E122" s="13">
        <v>3550</v>
      </c>
      <c r="F122" s="13">
        <v>3515</v>
      </c>
      <c r="G122" s="13">
        <v>3465.5</v>
      </c>
      <c r="H122" s="56">
        <f t="shared" si="177"/>
        <v>3500</v>
      </c>
      <c r="I122" s="56">
        <f t="shared" si="181"/>
        <v>4950</v>
      </c>
      <c r="J122" s="56">
        <f t="shared" si="179"/>
        <v>8450</v>
      </c>
    </row>
    <row r="123" spans="1:10" ht="15.75">
      <c r="A123" s="11">
        <v>43431</v>
      </c>
      <c r="B123" s="12" t="s">
        <v>17</v>
      </c>
      <c r="C123" s="15">
        <v>1250</v>
      </c>
      <c r="D123" s="12" t="s">
        <v>8</v>
      </c>
      <c r="E123" s="13">
        <v>292</v>
      </c>
      <c r="F123" s="13">
        <v>295.14999999999998</v>
      </c>
      <c r="G123" s="13">
        <v>0</v>
      </c>
      <c r="H123" s="56">
        <f t="shared" si="177"/>
        <v>-3937.4999999999718</v>
      </c>
      <c r="I123" s="56">
        <v>0</v>
      </c>
      <c r="J123" s="56">
        <f t="shared" si="179"/>
        <v>-3937.4999999999718</v>
      </c>
    </row>
    <row r="124" spans="1:10" ht="15.75">
      <c r="A124" s="11">
        <v>43426</v>
      </c>
      <c r="B124" s="12" t="s">
        <v>17</v>
      </c>
      <c r="C124" s="15">
        <v>1250</v>
      </c>
      <c r="D124" s="12" t="s">
        <v>8</v>
      </c>
      <c r="E124" s="13">
        <v>298</v>
      </c>
      <c r="F124" s="13">
        <v>296</v>
      </c>
      <c r="G124" s="13">
        <v>294.39999999999998</v>
      </c>
      <c r="H124" s="56">
        <f t="shared" si="177"/>
        <v>2500</v>
      </c>
      <c r="I124" s="56">
        <f t="shared" ref="I124:I125" si="182">(IF(D124="SELL",IF(G124="",0,F124-G124),IF(D124="BUY",IF(G124="",0,G124-F124))))*C124</f>
        <v>2000.0000000000284</v>
      </c>
      <c r="J124" s="56">
        <f t="shared" si="179"/>
        <v>4500.0000000000282</v>
      </c>
    </row>
    <row r="125" spans="1:10" ht="15.75">
      <c r="A125" s="11">
        <v>43426</v>
      </c>
      <c r="B125" s="12" t="s">
        <v>17</v>
      </c>
      <c r="C125" s="15">
        <v>1250</v>
      </c>
      <c r="D125" s="12" t="s">
        <v>8</v>
      </c>
      <c r="E125" s="13">
        <v>305</v>
      </c>
      <c r="F125" s="13">
        <v>302</v>
      </c>
      <c r="G125" s="13">
        <v>298.2</v>
      </c>
      <c r="H125" s="56">
        <f t="shared" si="177"/>
        <v>3750</v>
      </c>
      <c r="I125" s="56">
        <f t="shared" si="182"/>
        <v>4750.0000000000146</v>
      </c>
      <c r="J125" s="56">
        <f t="shared" si="179"/>
        <v>8500.0000000000146</v>
      </c>
    </row>
    <row r="126" spans="1:10" ht="15.75">
      <c r="A126" s="11">
        <v>43420</v>
      </c>
      <c r="B126" s="12" t="s">
        <v>17</v>
      </c>
      <c r="C126" s="15">
        <v>1250</v>
      </c>
      <c r="D126" s="12" t="s">
        <v>8</v>
      </c>
      <c r="E126" s="13">
        <v>290</v>
      </c>
      <c r="F126" s="13">
        <v>288</v>
      </c>
      <c r="G126" s="13">
        <v>286.2</v>
      </c>
      <c r="H126" s="56">
        <f t="shared" si="177"/>
        <v>2500</v>
      </c>
      <c r="I126" s="56">
        <v>0</v>
      </c>
      <c r="J126" s="56">
        <f t="shared" si="179"/>
        <v>2500</v>
      </c>
    </row>
    <row r="127" spans="1:10" ht="15.75">
      <c r="A127" s="11">
        <v>43419</v>
      </c>
      <c r="B127" s="12" t="s">
        <v>17</v>
      </c>
      <c r="C127" s="15">
        <v>1250</v>
      </c>
      <c r="D127" s="12" t="s">
        <v>9</v>
      </c>
      <c r="E127" s="13">
        <v>341</v>
      </c>
      <c r="F127" s="13">
        <v>342.8</v>
      </c>
      <c r="G127" s="13">
        <v>344.2</v>
      </c>
      <c r="H127" s="56">
        <f t="shared" si="177"/>
        <v>2250.0000000000141</v>
      </c>
      <c r="I127" s="56">
        <f t="shared" ref="I127:I129" si="183">(IF(D127="SELL",IF(G127="",0,F127-G127),IF(D127="BUY",IF(G127="",0,G127-F127))))*C127</f>
        <v>1749.9999999999716</v>
      </c>
      <c r="J127" s="56">
        <f t="shared" si="179"/>
        <v>3999.9999999999854</v>
      </c>
    </row>
    <row r="128" spans="1:10" ht="15.75">
      <c r="A128" s="11">
        <v>43418</v>
      </c>
      <c r="B128" s="12" t="s">
        <v>17</v>
      </c>
      <c r="C128" s="15">
        <v>1250</v>
      </c>
      <c r="D128" s="12" t="s">
        <v>9</v>
      </c>
      <c r="E128" s="13">
        <v>298</v>
      </c>
      <c r="F128" s="13">
        <v>300</v>
      </c>
      <c r="G128" s="13">
        <v>302.60000000000002</v>
      </c>
      <c r="H128" s="56">
        <f t="shared" si="177"/>
        <v>2500</v>
      </c>
      <c r="I128" s="56">
        <f t="shared" si="183"/>
        <v>3250.0000000000282</v>
      </c>
      <c r="J128" s="56">
        <f t="shared" si="179"/>
        <v>5750.0000000000282</v>
      </c>
    </row>
    <row r="129" spans="1:10" ht="15.75">
      <c r="A129" s="11">
        <v>43418</v>
      </c>
      <c r="B129" s="12" t="s">
        <v>17</v>
      </c>
      <c r="C129" s="15">
        <v>1250</v>
      </c>
      <c r="D129" s="12" t="s">
        <v>9</v>
      </c>
      <c r="E129" s="13">
        <v>293.8</v>
      </c>
      <c r="F129" s="13">
        <v>295.3</v>
      </c>
      <c r="G129" s="13">
        <v>298</v>
      </c>
      <c r="H129" s="56">
        <f t="shared" si="177"/>
        <v>1875</v>
      </c>
      <c r="I129" s="56">
        <f t="shared" si="183"/>
        <v>3374.9999999999859</v>
      </c>
      <c r="J129" s="56">
        <f t="shared" si="179"/>
        <v>5249.9999999999854</v>
      </c>
    </row>
    <row r="130" spans="1:10" ht="15.75">
      <c r="A130" s="11">
        <v>43418</v>
      </c>
      <c r="B130" s="12" t="s">
        <v>16</v>
      </c>
      <c r="C130" s="15">
        <v>100</v>
      </c>
      <c r="D130" s="12" t="s">
        <v>9</v>
      </c>
      <c r="E130" s="13">
        <v>4020</v>
      </c>
      <c r="F130" s="13">
        <v>4065</v>
      </c>
      <c r="G130" s="13">
        <v>4100</v>
      </c>
      <c r="H130" s="56">
        <f t="shared" si="177"/>
        <v>4500</v>
      </c>
      <c r="I130" s="56">
        <v>0</v>
      </c>
      <c r="J130" s="56">
        <f t="shared" si="179"/>
        <v>4500</v>
      </c>
    </row>
    <row r="131" spans="1:10" ht="15.75">
      <c r="A131" s="11">
        <v>43417</v>
      </c>
      <c r="B131" s="12" t="s">
        <v>17</v>
      </c>
      <c r="C131" s="15">
        <v>1250</v>
      </c>
      <c r="D131" s="12" t="s">
        <v>9</v>
      </c>
      <c r="E131" s="13">
        <v>286.64999999999998</v>
      </c>
      <c r="F131" s="13">
        <v>288.2</v>
      </c>
      <c r="G131" s="13">
        <v>290</v>
      </c>
      <c r="H131" s="56">
        <f t="shared" si="177"/>
        <v>1937.5000000000141</v>
      </c>
      <c r="I131" s="56">
        <f t="shared" ref="I131:I132" si="184">(IF(D131="SELL",IF(G131="",0,F131-G131),IF(D131="BUY",IF(G131="",0,G131-F131))))*C131</f>
        <v>2250.0000000000141</v>
      </c>
      <c r="J131" s="56">
        <f t="shared" si="179"/>
        <v>4187.5000000000282</v>
      </c>
    </row>
    <row r="132" spans="1:10" ht="15.75">
      <c r="A132" s="11">
        <v>43416</v>
      </c>
      <c r="B132" s="12" t="s">
        <v>17</v>
      </c>
      <c r="C132" s="15">
        <v>1250</v>
      </c>
      <c r="D132" s="12" t="s">
        <v>9</v>
      </c>
      <c r="E132" s="13">
        <v>278</v>
      </c>
      <c r="F132" s="13">
        <v>280</v>
      </c>
      <c r="G132" s="13">
        <v>282.3</v>
      </c>
      <c r="H132" s="56">
        <f t="shared" si="177"/>
        <v>2500</v>
      </c>
      <c r="I132" s="56">
        <f t="shared" si="184"/>
        <v>2875.0000000000141</v>
      </c>
      <c r="J132" s="56">
        <f t="shared" si="179"/>
        <v>5375.0000000000146</v>
      </c>
    </row>
    <row r="133" spans="1:10" ht="15.75">
      <c r="A133" s="11">
        <v>43402</v>
      </c>
      <c r="B133" s="12" t="s">
        <v>16</v>
      </c>
      <c r="C133" s="15">
        <v>100</v>
      </c>
      <c r="D133" s="12" t="s">
        <v>8</v>
      </c>
      <c r="E133" s="13">
        <v>4950.1499999999996</v>
      </c>
      <c r="F133" s="13">
        <v>4920</v>
      </c>
      <c r="G133" s="13">
        <v>4880.1499999999996</v>
      </c>
      <c r="H133" s="56">
        <f t="shared" si="177"/>
        <v>3014.9999999999636</v>
      </c>
      <c r="I133" s="56">
        <v>0</v>
      </c>
      <c r="J133" s="56">
        <f t="shared" si="179"/>
        <v>3014.9999999999636</v>
      </c>
    </row>
    <row r="134" spans="1:10" ht="15.75">
      <c r="A134" s="11">
        <v>43390</v>
      </c>
      <c r="B134" s="12" t="s">
        <v>17</v>
      </c>
      <c r="C134" s="15">
        <v>1250</v>
      </c>
      <c r="D134" s="12" t="s">
        <v>8</v>
      </c>
      <c r="E134" s="13">
        <v>238.55</v>
      </c>
      <c r="F134" s="13">
        <v>236.8</v>
      </c>
      <c r="G134" s="13">
        <v>235</v>
      </c>
      <c r="H134" s="56">
        <f t="shared" si="177"/>
        <v>2187.5</v>
      </c>
      <c r="I134" s="56">
        <v>0</v>
      </c>
      <c r="J134" s="56">
        <f t="shared" si="179"/>
        <v>2187.5</v>
      </c>
    </row>
    <row r="135" spans="1:10" ht="15.75">
      <c r="A135" s="11">
        <v>43389</v>
      </c>
      <c r="B135" s="12" t="s">
        <v>17</v>
      </c>
      <c r="C135" s="15">
        <v>1250</v>
      </c>
      <c r="D135" s="12" t="s">
        <v>9</v>
      </c>
      <c r="E135" s="13">
        <v>238.8</v>
      </c>
      <c r="F135" s="13">
        <v>240.6</v>
      </c>
      <c r="G135" s="13">
        <v>242</v>
      </c>
      <c r="H135" s="56">
        <f t="shared" si="177"/>
        <v>2249.9999999999786</v>
      </c>
      <c r="I135" s="56">
        <f t="shared" ref="I135:I136" si="185">(IF(D135="SELL",IF(G135="",0,F135-G135),IF(D135="BUY",IF(G135="",0,G135-F135))))*C135</f>
        <v>1750.000000000007</v>
      </c>
      <c r="J135" s="56">
        <f t="shared" si="179"/>
        <v>3999.9999999999854</v>
      </c>
    </row>
    <row r="136" spans="1:10" ht="15.75">
      <c r="A136" s="11">
        <v>43357</v>
      </c>
      <c r="B136" s="12" t="s">
        <v>16</v>
      </c>
      <c r="C136" s="15">
        <v>100</v>
      </c>
      <c r="D136" s="12" t="s">
        <v>9</v>
      </c>
      <c r="E136" s="13">
        <v>4955</v>
      </c>
      <c r="F136" s="13">
        <v>4983</v>
      </c>
      <c r="G136" s="13">
        <v>5030</v>
      </c>
      <c r="H136" s="56">
        <f t="shared" si="177"/>
        <v>2800</v>
      </c>
      <c r="I136" s="56">
        <f t="shared" si="185"/>
        <v>4700</v>
      </c>
      <c r="J136" s="56">
        <f t="shared" si="179"/>
        <v>7500</v>
      </c>
    </row>
    <row r="137" spans="1:10" ht="15.75">
      <c r="A137" s="11">
        <v>43311</v>
      </c>
      <c r="B137" s="12" t="s">
        <v>16</v>
      </c>
      <c r="C137" s="15">
        <v>100</v>
      </c>
      <c r="D137" s="12" t="s">
        <v>9</v>
      </c>
      <c r="E137" s="13">
        <v>4808</v>
      </c>
      <c r="F137" s="13">
        <v>4828</v>
      </c>
      <c r="G137" s="13">
        <v>0</v>
      </c>
      <c r="H137" s="56">
        <f t="shared" si="177"/>
        <v>2000</v>
      </c>
      <c r="I137" s="56">
        <v>0</v>
      </c>
      <c r="J137" s="56">
        <f t="shared" si="179"/>
        <v>2000</v>
      </c>
    </row>
    <row r="138" spans="1:10" ht="15.75">
      <c r="A138" s="11">
        <v>43304</v>
      </c>
      <c r="B138" s="12" t="s">
        <v>16</v>
      </c>
      <c r="C138" s="15">
        <v>100</v>
      </c>
      <c r="D138" s="12" t="s">
        <v>9</v>
      </c>
      <c r="E138" s="13">
        <v>4777</v>
      </c>
      <c r="F138" s="13">
        <v>4747</v>
      </c>
      <c r="G138" s="13">
        <v>0</v>
      </c>
      <c r="H138" s="56">
        <f t="shared" si="177"/>
        <v>-3000</v>
      </c>
      <c r="I138" s="56">
        <v>0</v>
      </c>
      <c r="J138" s="56">
        <f t="shared" si="179"/>
        <v>-3000</v>
      </c>
    </row>
    <row r="139" spans="1:10">
      <c r="H139" s="57"/>
      <c r="I139" s="158" t="s">
        <v>10</v>
      </c>
      <c r="J139" s="158">
        <f>SUM(J8:J138)</f>
        <v>842987.50000000047</v>
      </c>
    </row>
    <row r="140" spans="1:10">
      <c r="H140" s="57"/>
      <c r="I140" s="158"/>
      <c r="J140" s="158"/>
    </row>
    <row r="141" spans="1:10">
      <c r="H141" s="57"/>
      <c r="I141" s="57"/>
      <c r="J141" s="57"/>
    </row>
  </sheetData>
  <mergeCells count="12">
    <mergeCell ref="H5:I6"/>
    <mergeCell ref="J5:J7"/>
    <mergeCell ref="I139:I140"/>
    <mergeCell ref="J139:J140"/>
    <mergeCell ref="D2:G3"/>
    <mergeCell ref="F5:F7"/>
    <mergeCell ref="G5:G7"/>
    <mergeCell ref="A5:A7"/>
    <mergeCell ref="B5:B7"/>
    <mergeCell ref="C5:C7"/>
    <mergeCell ref="D5:D7"/>
    <mergeCell ref="E5:E7"/>
  </mergeCells>
  <conditionalFormatting sqref="H5 H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8"/>
  <sheetViews>
    <sheetView topLeftCell="A4" workbookViewId="0">
      <selection activeCell="A9" sqref="A9:XFD9"/>
    </sheetView>
  </sheetViews>
  <sheetFormatPr defaultColWidth="18.42578125" defaultRowHeight="15"/>
  <cols>
    <col min="1" max="1" width="16.5703125" style="104" customWidth="1"/>
    <col min="2" max="2" width="18.42578125" style="104"/>
    <col min="3" max="3" width="11.5703125" style="104" customWidth="1"/>
    <col min="4" max="4" width="11.5703125" style="110" customWidth="1"/>
    <col min="5" max="5" width="9.42578125" style="104" customWidth="1"/>
    <col min="6" max="6" width="12.7109375" style="104" customWidth="1"/>
    <col min="7" max="7" width="12.140625" style="104" customWidth="1"/>
    <col min="8" max="8" width="11.28515625" style="104" customWidth="1"/>
    <col min="9" max="9" width="11.7109375" style="104" customWidth="1"/>
    <col min="10" max="10" width="10.7109375" style="104" customWidth="1"/>
    <col min="11" max="11" width="14.5703125" style="104" customWidth="1"/>
    <col min="12" max="16384" width="18.42578125" style="104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/>
      <c r="B2" s="5"/>
      <c r="C2" s="6"/>
      <c r="D2" s="6"/>
      <c r="E2" s="159" t="s">
        <v>25</v>
      </c>
      <c r="F2" s="160"/>
      <c r="G2" s="160"/>
      <c r="H2" s="160"/>
      <c r="I2" s="6"/>
      <c r="J2" s="6"/>
      <c r="K2" s="7"/>
    </row>
    <row r="3" spans="1:11">
      <c r="A3" s="4"/>
      <c r="B3" s="6"/>
      <c r="C3" s="6"/>
      <c r="D3" s="6"/>
      <c r="E3" s="160"/>
      <c r="F3" s="160"/>
      <c r="G3" s="160"/>
      <c r="H3" s="160"/>
      <c r="I3" s="6"/>
      <c r="J3" s="6"/>
      <c r="K3" s="7"/>
    </row>
    <row r="4" spans="1:11">
      <c r="A4" s="8"/>
      <c r="B4" s="9"/>
      <c r="C4" s="9"/>
      <c r="D4" s="9"/>
      <c r="E4" s="9"/>
      <c r="F4" s="9"/>
      <c r="G4" s="9"/>
      <c r="H4" s="9"/>
      <c r="I4" s="9"/>
      <c r="J4" s="9"/>
      <c r="K4" s="10"/>
    </row>
    <row r="5" spans="1:11" ht="15.75">
      <c r="A5" s="161" t="s">
        <v>0</v>
      </c>
      <c r="B5" s="164" t="s">
        <v>1</v>
      </c>
      <c r="C5" s="164" t="s">
        <v>27</v>
      </c>
      <c r="D5" s="107"/>
      <c r="E5" s="164" t="s">
        <v>2</v>
      </c>
      <c r="F5" s="155" t="s">
        <v>3</v>
      </c>
      <c r="G5" s="155" t="s">
        <v>4</v>
      </c>
      <c r="H5" s="155" t="s">
        <v>5</v>
      </c>
      <c r="I5" s="151" t="s">
        <v>6</v>
      </c>
      <c r="J5" s="152"/>
      <c r="K5" s="155" t="s">
        <v>7</v>
      </c>
    </row>
    <row r="6" spans="1:11" ht="15.75">
      <c r="A6" s="162"/>
      <c r="B6" s="165"/>
      <c r="C6" s="167"/>
      <c r="D6" s="108" t="s">
        <v>11</v>
      </c>
      <c r="E6" s="167"/>
      <c r="F6" s="156"/>
      <c r="G6" s="156"/>
      <c r="H6" s="156"/>
      <c r="I6" s="153"/>
      <c r="J6" s="154"/>
      <c r="K6" s="156"/>
    </row>
    <row r="7" spans="1:11" ht="15.75">
      <c r="A7" s="163"/>
      <c r="B7" s="166"/>
      <c r="C7" s="168"/>
      <c r="D7" s="109"/>
      <c r="E7" s="168"/>
      <c r="F7" s="157"/>
      <c r="G7" s="157"/>
      <c r="H7" s="157"/>
      <c r="I7" s="16" t="s">
        <v>4</v>
      </c>
      <c r="J7" s="16" t="s">
        <v>5</v>
      </c>
      <c r="K7" s="157"/>
    </row>
    <row r="8" spans="1:11" ht="15.75">
      <c r="A8" s="11"/>
      <c r="B8" s="12"/>
      <c r="C8" s="15"/>
      <c r="D8" s="15"/>
      <c r="E8" s="12"/>
      <c r="F8" s="13"/>
      <c r="G8" s="13"/>
      <c r="H8" s="13"/>
      <c r="I8" s="13"/>
      <c r="J8" s="13"/>
      <c r="K8" s="14"/>
    </row>
    <row r="9" spans="1:11" s="146" customFormat="1" ht="15.75">
      <c r="A9" s="11">
        <v>43775</v>
      </c>
      <c r="B9" s="12" t="s">
        <v>20</v>
      </c>
      <c r="C9" s="15">
        <v>100</v>
      </c>
      <c r="D9" s="12">
        <v>3</v>
      </c>
      <c r="E9" s="12" t="s">
        <v>9</v>
      </c>
      <c r="F9" s="13">
        <v>38051</v>
      </c>
      <c r="G9" s="13">
        <v>37951</v>
      </c>
      <c r="H9" s="56">
        <v>0</v>
      </c>
      <c r="I9" s="56">
        <f t="shared" ref="I9" si="0">(IF(E9="SELL",F9-G9,IF(E9="BUY",G9-F9)))*C9*D11</f>
        <v>-20000</v>
      </c>
      <c r="J9" s="56">
        <v>0</v>
      </c>
      <c r="K9" s="56">
        <f t="shared" ref="K9" si="1">SUM(I9,J9)</f>
        <v>-20000</v>
      </c>
    </row>
    <row r="10" spans="1:11" s="146" customFormat="1" ht="15.75">
      <c r="A10" s="11">
        <v>43769</v>
      </c>
      <c r="B10" s="12" t="s">
        <v>20</v>
      </c>
      <c r="C10" s="15">
        <v>100</v>
      </c>
      <c r="D10" s="12">
        <v>3</v>
      </c>
      <c r="E10" s="12" t="s">
        <v>9</v>
      </c>
      <c r="F10" s="13">
        <v>38170</v>
      </c>
      <c r="G10" s="13">
        <v>38300</v>
      </c>
      <c r="H10" s="56">
        <v>38400</v>
      </c>
      <c r="I10" s="56">
        <f t="shared" ref="I10" si="2">(IF(E10="SELL",F10-G10,IF(E10="BUY",G10-F10)))*C10*D12</f>
        <v>26000</v>
      </c>
      <c r="J10" s="56">
        <f t="shared" ref="J10" si="3">(IF(E10="SELL",IF(H10="",0,G10-H10),IF(E10="BUY",IF(H10="",0,H10-G10))))*C10*D10</f>
        <v>30000</v>
      </c>
      <c r="K10" s="56">
        <f t="shared" ref="K10" si="4">SUM(I10,J10)</f>
        <v>56000</v>
      </c>
    </row>
    <row r="11" spans="1:11" s="146" customFormat="1" ht="15.75">
      <c r="A11" s="11">
        <v>43760</v>
      </c>
      <c r="B11" s="12" t="s">
        <v>20</v>
      </c>
      <c r="C11" s="15">
        <v>100</v>
      </c>
      <c r="D11" s="15">
        <v>2</v>
      </c>
      <c r="E11" s="12" t="s">
        <v>9</v>
      </c>
      <c r="F11" s="13">
        <v>38050</v>
      </c>
      <c r="G11" s="13">
        <v>38150</v>
      </c>
      <c r="H11" s="56">
        <v>38250</v>
      </c>
      <c r="I11" s="56">
        <f t="shared" ref="I11" si="5">(IF(E11="SELL",F11-G11,IF(E11="BUY",G11-F11)))*C11*D13</f>
        <v>20000</v>
      </c>
      <c r="J11" s="56">
        <f t="shared" ref="J11" si="6">(IF(E11="SELL",IF(H11="",0,G11-H11),IF(E11="BUY",IF(H11="",0,H11-G11))))*C11*D11</f>
        <v>20000</v>
      </c>
      <c r="K11" s="56">
        <f t="shared" ref="K11" si="7">SUM(I11,J11)</f>
        <v>40000</v>
      </c>
    </row>
    <row r="12" spans="1:11" s="143" customFormat="1" ht="15.75">
      <c r="A12" s="11">
        <v>43749</v>
      </c>
      <c r="B12" s="12" t="s">
        <v>12</v>
      </c>
      <c r="C12" s="15">
        <v>5000</v>
      </c>
      <c r="D12" s="15">
        <v>2</v>
      </c>
      <c r="E12" s="12" t="s">
        <v>9</v>
      </c>
      <c r="F12" s="13">
        <v>185.1</v>
      </c>
      <c r="G12" s="13">
        <v>186.5</v>
      </c>
      <c r="H12" s="56">
        <v>188.2</v>
      </c>
      <c r="I12" s="56">
        <f t="shared" ref="I12" si="8">(IF(E12="SELL",F12-G12,IF(E12="BUY",G12-F12)))*C12*D14</f>
        <v>14000.000000000056</v>
      </c>
      <c r="J12" s="56">
        <v>0</v>
      </c>
      <c r="K12" s="56">
        <f t="shared" ref="K12" si="9">SUM(I12,J12)</f>
        <v>14000.000000000056</v>
      </c>
    </row>
    <row r="13" spans="1:11" s="143" customFormat="1" ht="15.75">
      <c r="A13" s="11">
        <v>43748</v>
      </c>
      <c r="B13" s="12" t="s">
        <v>12</v>
      </c>
      <c r="C13" s="15">
        <v>5000</v>
      </c>
      <c r="D13" s="15">
        <v>2</v>
      </c>
      <c r="E13" s="12" t="s">
        <v>9</v>
      </c>
      <c r="F13" s="13">
        <v>185.1</v>
      </c>
      <c r="G13" s="13">
        <v>185.1</v>
      </c>
      <c r="H13" s="56">
        <v>0</v>
      </c>
      <c r="I13" s="56">
        <f t="shared" ref="I13" si="10">(IF(E13="SELL",F13-G13,IF(E13="BUY",G13-F13)))*C13*D15</f>
        <v>0</v>
      </c>
      <c r="J13" s="56">
        <v>0</v>
      </c>
      <c r="K13" s="56">
        <f t="shared" ref="K13" si="11">SUM(I13,J13)</f>
        <v>0</v>
      </c>
    </row>
    <row r="14" spans="1:11" s="143" customFormat="1" ht="15.75">
      <c r="A14" s="11">
        <v>43748</v>
      </c>
      <c r="B14" s="12" t="s">
        <v>12</v>
      </c>
      <c r="C14" s="15">
        <v>5000</v>
      </c>
      <c r="D14" s="15">
        <v>2</v>
      </c>
      <c r="E14" s="12" t="s">
        <v>9</v>
      </c>
      <c r="F14" s="13">
        <v>185</v>
      </c>
      <c r="G14" s="13">
        <v>186.2</v>
      </c>
      <c r="H14" s="56">
        <v>187</v>
      </c>
      <c r="I14" s="56">
        <f t="shared" ref="I14" si="12">(IF(E14="SELL",F14-G14,IF(E14="BUY",G14-F14)))*C14*D16</f>
        <v>11999.999999999887</v>
      </c>
      <c r="J14" s="56">
        <v>0</v>
      </c>
      <c r="K14" s="56">
        <f t="shared" ref="K14" si="13">SUM(I14,J14)</f>
        <v>11999.999999999887</v>
      </c>
    </row>
    <row r="15" spans="1:11" s="143" customFormat="1" ht="15.75">
      <c r="A15" s="11">
        <v>43748</v>
      </c>
      <c r="B15" s="12" t="s">
        <v>20</v>
      </c>
      <c r="C15" s="15">
        <v>100</v>
      </c>
      <c r="D15" s="15">
        <v>2</v>
      </c>
      <c r="E15" s="12" t="s">
        <v>9</v>
      </c>
      <c r="F15" s="13">
        <v>38535</v>
      </c>
      <c r="G15" s="13">
        <v>38420</v>
      </c>
      <c r="H15" s="56">
        <v>0</v>
      </c>
      <c r="I15" s="56">
        <f t="shared" ref="I15" si="14">(IF(E15="SELL",F15-G15,IF(E15="BUY",G15-F15)))*C15*D17</f>
        <v>-23000</v>
      </c>
      <c r="J15" s="56">
        <v>0</v>
      </c>
      <c r="K15" s="56">
        <f t="shared" ref="K15" si="15">SUM(I15,J15)</f>
        <v>-23000</v>
      </c>
    </row>
    <row r="16" spans="1:11" s="143" customFormat="1" ht="15.75">
      <c r="A16" s="11">
        <v>43745</v>
      </c>
      <c r="B16" s="12" t="s">
        <v>20</v>
      </c>
      <c r="C16" s="15">
        <v>100</v>
      </c>
      <c r="D16" s="15">
        <v>2</v>
      </c>
      <c r="E16" s="12" t="s">
        <v>8</v>
      </c>
      <c r="F16" s="13">
        <v>38200</v>
      </c>
      <c r="G16" s="13">
        <v>38100</v>
      </c>
      <c r="H16" s="56">
        <v>38000</v>
      </c>
      <c r="I16" s="56">
        <f t="shared" ref="I16" si="16">(IF(E16="SELL",F16-G16,IF(E16="BUY",G16-F16)))*C16*D18</f>
        <v>20000</v>
      </c>
      <c r="J16" s="56">
        <v>0</v>
      </c>
      <c r="K16" s="56">
        <f t="shared" ref="K16" si="17">SUM(I16,J16)</f>
        <v>20000</v>
      </c>
    </row>
    <row r="17" spans="1:11" s="143" customFormat="1" ht="15.75">
      <c r="A17" s="11">
        <v>43745</v>
      </c>
      <c r="B17" s="12" t="s">
        <v>16</v>
      </c>
      <c r="C17" s="15">
        <v>100</v>
      </c>
      <c r="D17" s="15">
        <v>2</v>
      </c>
      <c r="E17" s="12" t="s">
        <v>9</v>
      </c>
      <c r="F17" s="13">
        <v>3790</v>
      </c>
      <c r="G17" s="13">
        <v>3820</v>
      </c>
      <c r="H17" s="56">
        <v>3850</v>
      </c>
      <c r="I17" s="56">
        <f t="shared" ref="I17" si="18">(IF(E17="SELL",F17-G17,IF(E17="BUY",G17-F17)))*C17*D19</f>
        <v>6000</v>
      </c>
      <c r="J17" s="56">
        <v>0</v>
      </c>
      <c r="K17" s="56">
        <f t="shared" ref="K17" si="19">SUM(I17,J17)</f>
        <v>6000</v>
      </c>
    </row>
    <row r="18" spans="1:11" s="143" customFormat="1" ht="15.75">
      <c r="A18" s="11">
        <v>43742</v>
      </c>
      <c r="B18" s="12" t="s">
        <v>12</v>
      </c>
      <c r="C18" s="15">
        <v>5000</v>
      </c>
      <c r="D18" s="15">
        <v>2</v>
      </c>
      <c r="E18" s="12" t="s">
        <v>9</v>
      </c>
      <c r="F18" s="13">
        <v>181.5</v>
      </c>
      <c r="G18" s="13">
        <v>181.5</v>
      </c>
      <c r="H18" s="56">
        <v>0</v>
      </c>
      <c r="I18" s="56">
        <f t="shared" ref="I18" si="20">(IF(E18="SELL",F18-G18,IF(E18="BUY",G18-F18)))*C18*D20</f>
        <v>0</v>
      </c>
      <c r="J18" s="56">
        <v>0</v>
      </c>
      <c r="K18" s="56">
        <f t="shared" ref="K18" si="21">SUM(I18,J18)</f>
        <v>0</v>
      </c>
    </row>
    <row r="19" spans="1:11" s="143" customFormat="1" ht="15.75">
      <c r="A19" s="11">
        <v>43742</v>
      </c>
      <c r="B19" s="12" t="s">
        <v>20</v>
      </c>
      <c r="C19" s="15">
        <v>100</v>
      </c>
      <c r="D19" s="15">
        <v>2</v>
      </c>
      <c r="E19" s="12" t="s">
        <v>9</v>
      </c>
      <c r="F19" s="13">
        <v>38406</v>
      </c>
      <c r="G19" s="13">
        <v>38550</v>
      </c>
      <c r="H19" s="56">
        <v>38699</v>
      </c>
      <c r="I19" s="56">
        <f t="shared" ref="I19" si="22">(IF(E19="SELL",F19-G19,IF(E19="BUY",G19-F19)))*C19*D21</f>
        <v>28800</v>
      </c>
      <c r="J19" s="56">
        <f t="shared" ref="J19" si="23">(IF(E19="SELL",IF(H19="",0,G19-H19),IF(E19="BUY",IF(H19="",0,H19-G19))))*C19*D19</f>
        <v>29800</v>
      </c>
      <c r="K19" s="56">
        <f t="shared" ref="K19" si="24">SUM(I19,J19)</f>
        <v>58600</v>
      </c>
    </row>
    <row r="20" spans="1:11" s="143" customFormat="1" ht="15.75">
      <c r="A20" s="11">
        <v>43741</v>
      </c>
      <c r="B20" s="12" t="s">
        <v>20</v>
      </c>
      <c r="C20" s="15">
        <v>100</v>
      </c>
      <c r="D20" s="15">
        <v>2</v>
      </c>
      <c r="E20" s="12" t="s">
        <v>9</v>
      </c>
      <c r="F20" s="13">
        <v>38256</v>
      </c>
      <c r="G20" s="13">
        <v>38380</v>
      </c>
      <c r="H20" s="56">
        <v>38550</v>
      </c>
      <c r="I20" s="56">
        <f t="shared" ref="I20" si="25">(IF(E20="SELL",F20-G20,IF(E20="BUY",G20-F20)))*C20*D22</f>
        <v>24800</v>
      </c>
      <c r="J20" s="56">
        <f t="shared" ref="J20" si="26">(IF(E20="SELL",IF(H20="",0,G20-H20),IF(E20="BUY",IF(H20="",0,H20-G20))))*C20*D20</f>
        <v>34000</v>
      </c>
      <c r="K20" s="56">
        <f t="shared" ref="K20" si="27">SUM(I20,J20)</f>
        <v>58800</v>
      </c>
    </row>
    <row r="21" spans="1:11" s="143" customFormat="1" ht="15.75">
      <c r="A21" s="11">
        <v>43741</v>
      </c>
      <c r="B21" s="12" t="s">
        <v>20</v>
      </c>
      <c r="C21" s="15">
        <v>100</v>
      </c>
      <c r="D21" s="15">
        <v>2</v>
      </c>
      <c r="E21" s="12" t="s">
        <v>9</v>
      </c>
      <c r="F21" s="13">
        <v>38320</v>
      </c>
      <c r="G21" s="13">
        <v>38235</v>
      </c>
      <c r="H21" s="56">
        <v>0</v>
      </c>
      <c r="I21" s="56">
        <f t="shared" ref="I21" si="28">(IF(E21="SELL",F21-G21,IF(E21="BUY",G21-F21)))*C21*D23</f>
        <v>-17000</v>
      </c>
      <c r="J21" s="56">
        <v>0</v>
      </c>
      <c r="K21" s="56">
        <f t="shared" ref="K21" si="29">SUM(I21,J21)</f>
        <v>-17000</v>
      </c>
    </row>
    <row r="22" spans="1:11" s="143" customFormat="1" ht="15.75">
      <c r="A22" s="11">
        <v>43739</v>
      </c>
      <c r="B22" s="12" t="s">
        <v>20</v>
      </c>
      <c r="C22" s="15">
        <v>100</v>
      </c>
      <c r="D22" s="15">
        <v>2</v>
      </c>
      <c r="E22" s="12" t="s">
        <v>9</v>
      </c>
      <c r="F22" s="13">
        <v>37551</v>
      </c>
      <c r="G22" s="13">
        <v>37455</v>
      </c>
      <c r="H22" s="56">
        <v>0</v>
      </c>
      <c r="I22" s="56">
        <f t="shared" ref="I22" si="30">(IF(E22="SELL",F22-G22,IF(E22="BUY",G22-F22)))*C22*D24</f>
        <v>-19200</v>
      </c>
      <c r="J22" s="56">
        <v>0</v>
      </c>
      <c r="K22" s="56">
        <f t="shared" ref="K22" si="31">SUM(I22,J22)</f>
        <v>-19200</v>
      </c>
    </row>
    <row r="23" spans="1:11" s="143" customFormat="1" ht="15.75">
      <c r="A23" s="11">
        <v>43739</v>
      </c>
      <c r="B23" s="12" t="s">
        <v>20</v>
      </c>
      <c r="C23" s="15">
        <v>100</v>
      </c>
      <c r="D23" s="15">
        <v>2</v>
      </c>
      <c r="E23" s="12" t="s">
        <v>9</v>
      </c>
      <c r="F23" s="13">
        <v>37335</v>
      </c>
      <c r="G23" s="13">
        <v>37251</v>
      </c>
      <c r="H23" s="56">
        <v>0</v>
      </c>
      <c r="I23" s="56">
        <f t="shared" ref="I23" si="32">(IF(E23="SELL",F23-G23,IF(E23="BUY",G23-F23)))*C23*D25</f>
        <v>-16800</v>
      </c>
      <c r="J23" s="56">
        <v>0</v>
      </c>
      <c r="K23" s="56">
        <f t="shared" ref="K23" si="33">SUM(I23,J23)</f>
        <v>-16800</v>
      </c>
    </row>
    <row r="24" spans="1:11" s="142" customFormat="1" ht="15.75">
      <c r="A24" s="11">
        <v>43725</v>
      </c>
      <c r="B24" s="12" t="s">
        <v>20</v>
      </c>
      <c r="C24" s="15">
        <v>100</v>
      </c>
      <c r="D24" s="15">
        <v>2</v>
      </c>
      <c r="E24" s="12" t="s">
        <v>9</v>
      </c>
      <c r="F24" s="13">
        <v>38100</v>
      </c>
      <c r="G24" s="13">
        <v>0</v>
      </c>
      <c r="H24" s="56">
        <v>0</v>
      </c>
      <c r="I24" s="56">
        <v>0</v>
      </c>
      <c r="J24" s="56">
        <v>0</v>
      </c>
      <c r="K24" s="56">
        <v>0</v>
      </c>
    </row>
    <row r="25" spans="1:11" s="142" customFormat="1" ht="15.75">
      <c r="A25" s="11">
        <v>43724</v>
      </c>
      <c r="B25" s="12" t="s">
        <v>16</v>
      </c>
      <c r="C25" s="15">
        <v>100</v>
      </c>
      <c r="D25" s="15">
        <v>2</v>
      </c>
      <c r="E25" s="12" t="s">
        <v>9</v>
      </c>
      <c r="F25" s="13">
        <v>4310</v>
      </c>
      <c r="G25" s="13">
        <v>4360</v>
      </c>
      <c r="H25" s="56">
        <v>4410</v>
      </c>
      <c r="I25" s="56">
        <f t="shared" ref="I25" si="34">(IF(E25="SELL",F25-G25,IF(E25="BUY",G25-F25)))*C25*D27</f>
        <v>10000</v>
      </c>
      <c r="J25" s="56">
        <f t="shared" ref="J25" si="35">(IF(E25="SELL",IF(H25="",0,G25-H25),IF(E25="BUY",IF(H25="",0,H25-G25))))*C25*D25</f>
        <v>10000</v>
      </c>
      <c r="K25" s="56">
        <f t="shared" ref="K25" si="36">SUM(I25,J25)</f>
        <v>20000</v>
      </c>
    </row>
    <row r="26" spans="1:11" s="142" customFormat="1" ht="15.75">
      <c r="A26" s="11">
        <v>43724</v>
      </c>
      <c r="B26" s="12" t="s">
        <v>20</v>
      </c>
      <c r="C26" s="15">
        <v>100</v>
      </c>
      <c r="D26" s="15">
        <v>2</v>
      </c>
      <c r="E26" s="12" t="s">
        <v>9</v>
      </c>
      <c r="F26" s="13">
        <v>38050</v>
      </c>
      <c r="G26" s="13">
        <v>38150</v>
      </c>
      <c r="H26" s="56">
        <v>38280</v>
      </c>
      <c r="I26" s="56">
        <f t="shared" ref="I26" si="37">(IF(E26="SELL",F26-G26,IF(E26="BUY",G26-F26)))*C26*D28</f>
        <v>20000</v>
      </c>
      <c r="J26" s="56">
        <v>0</v>
      </c>
      <c r="K26" s="56">
        <f t="shared" ref="K26" si="38">SUM(I26,J26)</f>
        <v>20000</v>
      </c>
    </row>
    <row r="27" spans="1:11" s="142" customFormat="1" ht="15.75">
      <c r="A27" s="11">
        <v>43721</v>
      </c>
      <c r="B27" s="12" t="s">
        <v>12</v>
      </c>
      <c r="C27" s="15">
        <v>5000</v>
      </c>
      <c r="D27" s="15">
        <v>2</v>
      </c>
      <c r="E27" s="12" t="s">
        <v>9</v>
      </c>
      <c r="F27" s="13">
        <v>186.8</v>
      </c>
      <c r="G27" s="13">
        <v>188</v>
      </c>
      <c r="H27" s="56">
        <v>189.3</v>
      </c>
      <c r="I27" s="56">
        <f t="shared" ref="I27" si="39">(IF(E27="SELL",F27-G27,IF(E27="BUY",G27-F27)))*C27*D29</f>
        <v>11999.999999999887</v>
      </c>
      <c r="J27" s="56">
        <v>0</v>
      </c>
      <c r="K27" s="56">
        <f t="shared" ref="K27" si="40">SUM(I27,J27)</f>
        <v>11999.999999999887</v>
      </c>
    </row>
    <row r="28" spans="1:11" s="142" customFormat="1" ht="15.75">
      <c r="A28" s="11">
        <v>43720</v>
      </c>
      <c r="B28" s="12" t="s">
        <v>20</v>
      </c>
      <c r="C28" s="15">
        <v>100</v>
      </c>
      <c r="D28" s="15">
        <v>2</v>
      </c>
      <c r="E28" s="12" t="s">
        <v>9</v>
      </c>
      <c r="F28" s="13">
        <v>38000</v>
      </c>
      <c r="G28" s="13">
        <v>38100</v>
      </c>
      <c r="H28" s="56">
        <v>38200</v>
      </c>
      <c r="I28" s="56">
        <f t="shared" ref="I28" si="41">(IF(E28="SELL",F28-G28,IF(E28="BUY",G28-F28)))*C28*D30</f>
        <v>20000</v>
      </c>
      <c r="J28" s="56">
        <f t="shared" ref="J28" si="42">(IF(E28="SELL",IF(H28="",0,G28-H28),IF(E28="BUY",IF(H28="",0,H28-G28))))*C28*D28</f>
        <v>20000</v>
      </c>
      <c r="K28" s="56">
        <f t="shared" ref="K28" si="43">SUM(I28,J28)</f>
        <v>40000</v>
      </c>
    </row>
    <row r="29" spans="1:11" s="142" customFormat="1" ht="15.75">
      <c r="A29" s="11">
        <v>43719</v>
      </c>
      <c r="B29" s="12" t="s">
        <v>20</v>
      </c>
      <c r="C29" s="15">
        <v>100</v>
      </c>
      <c r="D29" s="15">
        <v>2</v>
      </c>
      <c r="E29" s="12" t="s">
        <v>9</v>
      </c>
      <c r="F29" s="13">
        <v>38260</v>
      </c>
      <c r="G29" s="13">
        <v>38360</v>
      </c>
      <c r="H29" s="56">
        <v>38500</v>
      </c>
      <c r="I29" s="56">
        <f t="shared" ref="I29" si="44">(IF(E29="SELL",F29-G29,IF(E29="BUY",G29-F29)))*C29*D31</f>
        <v>20000</v>
      </c>
      <c r="J29" s="56">
        <f t="shared" ref="J29" si="45">(IF(E29="SELL",IF(H29="",0,G29-H29),IF(E29="BUY",IF(H29="",0,H29-G29))))*C29*D29</f>
        <v>28000</v>
      </c>
      <c r="K29" s="56">
        <f t="shared" ref="K29" si="46">SUM(I29,J29)</f>
        <v>48000</v>
      </c>
    </row>
    <row r="30" spans="1:11" s="142" customFormat="1" ht="15.75">
      <c r="A30" s="11">
        <v>43719</v>
      </c>
      <c r="B30" s="12" t="s">
        <v>12</v>
      </c>
      <c r="C30" s="15">
        <v>5000</v>
      </c>
      <c r="D30" s="15">
        <v>2</v>
      </c>
      <c r="E30" s="12" t="s">
        <v>9</v>
      </c>
      <c r="F30" s="13">
        <v>188.65</v>
      </c>
      <c r="G30" s="13">
        <v>189.65</v>
      </c>
      <c r="H30" s="56">
        <v>190.8</v>
      </c>
      <c r="I30" s="56">
        <f t="shared" ref="I30" si="47">(IF(E30="SELL",F30-G30,IF(E30="BUY",G30-F30)))*C30*D32</f>
        <v>10000</v>
      </c>
      <c r="J30" s="56">
        <v>0</v>
      </c>
      <c r="K30" s="56">
        <f t="shared" ref="K30" si="48">SUM(I30,J30)</f>
        <v>10000</v>
      </c>
    </row>
    <row r="31" spans="1:11" s="142" customFormat="1" ht="15.75">
      <c r="A31" s="11">
        <v>43717</v>
      </c>
      <c r="B31" s="12" t="s">
        <v>20</v>
      </c>
      <c r="C31" s="15">
        <v>100</v>
      </c>
      <c r="D31" s="15">
        <v>2</v>
      </c>
      <c r="E31" s="12" t="s">
        <v>9</v>
      </c>
      <c r="F31" s="13">
        <v>38550</v>
      </c>
      <c r="G31" s="13">
        <v>38680</v>
      </c>
      <c r="H31" s="56">
        <v>38830</v>
      </c>
      <c r="I31" s="56">
        <f t="shared" ref="I31" si="49">(IF(E31="SELL",F31-G31,IF(E31="BUY",G31-F31)))*C31*D33</f>
        <v>26000</v>
      </c>
      <c r="J31" s="56">
        <v>0</v>
      </c>
      <c r="K31" s="56">
        <f t="shared" ref="K31" si="50">SUM(I31,J31)</f>
        <v>26000</v>
      </c>
    </row>
    <row r="32" spans="1:11" s="142" customFormat="1" ht="15.75">
      <c r="A32" s="11">
        <v>43717</v>
      </c>
      <c r="B32" s="12" t="s">
        <v>20</v>
      </c>
      <c r="C32" s="15">
        <v>100</v>
      </c>
      <c r="D32" s="15">
        <v>2</v>
      </c>
      <c r="E32" s="12" t="s">
        <v>8</v>
      </c>
      <c r="F32" s="13">
        <v>38350</v>
      </c>
      <c r="G32" s="13">
        <v>38435</v>
      </c>
      <c r="H32" s="56">
        <f t="shared" ref="H32" si="51">(IF(D32="SELL",E32-F32,IF(D32="BUY",F32-E32)))*C32</f>
        <v>0</v>
      </c>
      <c r="I32" s="56">
        <f t="shared" ref="I32" si="52">(IF(E32="SELL",F32-G32,IF(E32="BUY",G32-F32)))*C32*D34</f>
        <v>-17000</v>
      </c>
      <c r="J32" s="56">
        <v>0</v>
      </c>
      <c r="K32" s="56">
        <f t="shared" ref="K32" si="53">SUM(I32,J32)</f>
        <v>-17000</v>
      </c>
    </row>
    <row r="33" spans="1:11" s="142" customFormat="1" ht="15.75">
      <c r="A33" s="11">
        <v>43717</v>
      </c>
      <c r="B33" s="12" t="s">
        <v>12</v>
      </c>
      <c r="C33" s="15">
        <v>5000</v>
      </c>
      <c r="D33" s="15">
        <v>2</v>
      </c>
      <c r="E33" s="12" t="s">
        <v>9</v>
      </c>
      <c r="F33" s="13">
        <v>185</v>
      </c>
      <c r="G33" s="13">
        <v>185.8</v>
      </c>
      <c r="H33" s="56">
        <v>186.2</v>
      </c>
      <c r="I33" s="56">
        <f t="shared" ref="I33" si="54">(IF(E33="SELL",F33-G33,IF(E33="BUY",G33-F33)))*C33*D35</f>
        <v>8000.0000000001137</v>
      </c>
      <c r="J33" s="56">
        <f t="shared" ref="J33" si="55">(IF(E33="SELL",IF(H33="",0,G33-H33),IF(E33="BUY",IF(H33="",0,H33-G33))))*C33*D33</f>
        <v>3999.9999999997726</v>
      </c>
      <c r="K33" s="56">
        <f t="shared" ref="K33" si="56">SUM(I33,J33)</f>
        <v>11999.999999999887</v>
      </c>
    </row>
    <row r="34" spans="1:11" s="141" customFormat="1" ht="15.75">
      <c r="A34" s="11">
        <v>43714</v>
      </c>
      <c r="B34" s="12" t="s">
        <v>12</v>
      </c>
      <c r="C34" s="15">
        <v>5000</v>
      </c>
      <c r="D34" s="15">
        <v>2</v>
      </c>
      <c r="E34" s="12" t="s">
        <v>8</v>
      </c>
      <c r="F34" s="13">
        <v>185.6</v>
      </c>
      <c r="G34" s="13">
        <v>184.6</v>
      </c>
      <c r="H34" s="13">
        <v>183.6</v>
      </c>
      <c r="I34" s="56">
        <f t="shared" ref="I34" si="57">(IF(E34="SELL",F34-G34,IF(E34="BUY",G34-F34)))*C34*D36</f>
        <v>10000</v>
      </c>
      <c r="J34" s="56">
        <f t="shared" ref="J34" si="58">(IF(E34="SELL",IF(H34="",0,G34-H34),IF(E34="BUY",IF(H34="",0,H34-G34))))*C34*D34</f>
        <v>10000</v>
      </c>
      <c r="K34" s="56">
        <f t="shared" ref="K34" si="59">SUM(I34,J34)</f>
        <v>20000</v>
      </c>
    </row>
    <row r="35" spans="1:11" s="141" customFormat="1" ht="15.75">
      <c r="A35" s="11">
        <v>43714</v>
      </c>
      <c r="B35" s="12" t="s">
        <v>20</v>
      </c>
      <c r="C35" s="15">
        <v>100</v>
      </c>
      <c r="D35" s="15">
        <v>2</v>
      </c>
      <c r="E35" s="12" t="s">
        <v>9</v>
      </c>
      <c r="F35" s="13">
        <v>38550</v>
      </c>
      <c r="G35" s="13">
        <v>38650</v>
      </c>
      <c r="H35" s="13">
        <v>38830</v>
      </c>
      <c r="I35" s="56">
        <f t="shared" ref="I35" si="60">(IF(E35="SELL",F35-G35,IF(E35="BUY",G35-F35)))*C35*D37</f>
        <v>20000</v>
      </c>
      <c r="J35" s="56">
        <f t="shared" ref="J35" si="61">(IF(E35="SELL",IF(H35="",0,G35-H35),IF(E35="BUY",IF(H35="",0,H35-G35))))*C35*D35</f>
        <v>36000</v>
      </c>
      <c r="K35" s="56">
        <f t="shared" ref="K35" si="62">SUM(I35,J35)</f>
        <v>56000</v>
      </c>
    </row>
    <row r="36" spans="1:11" s="141" customFormat="1" ht="15.75">
      <c r="A36" s="11">
        <v>43713</v>
      </c>
      <c r="B36" s="12" t="s">
        <v>12</v>
      </c>
      <c r="C36" s="15">
        <v>5000</v>
      </c>
      <c r="D36" s="15">
        <v>2</v>
      </c>
      <c r="E36" s="12" t="s">
        <v>9</v>
      </c>
      <c r="F36" s="13">
        <v>187.35</v>
      </c>
      <c r="G36" s="13">
        <v>188</v>
      </c>
      <c r="H36" s="13">
        <v>189.2</v>
      </c>
      <c r="I36" s="56">
        <f t="shared" ref="I36" si="63">(IF(E36="SELL",F36-G36,IF(E36="BUY",G36-F36)))*C36*D38</f>
        <v>6500.0000000000564</v>
      </c>
      <c r="J36" s="56">
        <f t="shared" ref="J36" si="64">(IF(E36="SELL",IF(H36="",0,G36-H36),IF(E36="BUY",IF(H36="",0,H36-G36))))*C36*D36</f>
        <v>11999.999999999887</v>
      </c>
      <c r="K36" s="56">
        <f t="shared" ref="K36" si="65">SUM(I36,J36)</f>
        <v>18499.999999999942</v>
      </c>
    </row>
    <row r="37" spans="1:11" s="141" customFormat="1" ht="15.75">
      <c r="A37" s="11">
        <v>43713</v>
      </c>
      <c r="B37" s="12" t="s">
        <v>20</v>
      </c>
      <c r="C37" s="15">
        <v>100</v>
      </c>
      <c r="D37" s="15">
        <v>2</v>
      </c>
      <c r="E37" s="12" t="s">
        <v>9</v>
      </c>
      <c r="F37" s="13">
        <v>39620</v>
      </c>
      <c r="G37" s="13">
        <v>39530</v>
      </c>
      <c r="H37" s="13">
        <v>0</v>
      </c>
      <c r="I37" s="56">
        <f t="shared" ref="I37" si="66">(IF(E37="SELL",F37-G37,IF(E37="BUY",G37-F37)))*C37*D39</f>
        <v>-18000</v>
      </c>
      <c r="J37" s="56">
        <v>0</v>
      </c>
      <c r="K37" s="56">
        <f t="shared" ref="K37" si="67">SUM(I37,J37)</f>
        <v>-18000</v>
      </c>
    </row>
    <row r="38" spans="1:11" s="141" customFormat="1" ht="15.75">
      <c r="A38" s="11">
        <v>43712</v>
      </c>
      <c r="B38" s="12" t="s">
        <v>20</v>
      </c>
      <c r="C38" s="15">
        <v>100</v>
      </c>
      <c r="D38" s="15">
        <v>2</v>
      </c>
      <c r="E38" s="12" t="s">
        <v>9</v>
      </c>
      <c r="F38" s="13">
        <v>39500</v>
      </c>
      <c r="G38" s="13">
        <v>39600</v>
      </c>
      <c r="H38" s="13">
        <v>39699</v>
      </c>
      <c r="I38" s="56">
        <f t="shared" ref="I38" si="68">(IF(E38="SELL",F38-G38,IF(E38="BUY",G38-F38)))*C38*D40</f>
        <v>20000</v>
      </c>
      <c r="J38" s="56">
        <f t="shared" ref="J38" si="69">(IF(E38="SELL",IF(H38="",0,G38-H38),IF(E38="BUY",IF(H38="",0,H38-G38))))*C38*D38</f>
        <v>19800</v>
      </c>
      <c r="K38" s="56">
        <f t="shared" ref="K38" si="70">SUM(I38,J38)</f>
        <v>39800</v>
      </c>
    </row>
    <row r="39" spans="1:11" s="141" customFormat="1" ht="15.75">
      <c r="A39" s="11">
        <v>43712</v>
      </c>
      <c r="B39" s="12" t="s">
        <v>16</v>
      </c>
      <c r="C39" s="15">
        <v>100</v>
      </c>
      <c r="D39" s="15">
        <v>2</v>
      </c>
      <c r="E39" s="12" t="s">
        <v>9</v>
      </c>
      <c r="F39" s="13">
        <v>3935</v>
      </c>
      <c r="G39" s="13">
        <v>3965</v>
      </c>
      <c r="H39" s="13">
        <v>4000</v>
      </c>
      <c r="I39" s="56">
        <f t="shared" ref="I39" si="71">(IF(E39="SELL",F39-G39,IF(E39="BUY",G39-F39)))*C39*D41</f>
        <v>6000</v>
      </c>
      <c r="J39" s="56">
        <f t="shared" ref="J39" si="72">(IF(E39="SELL",IF(H39="",0,G39-H39),IF(E39="BUY",IF(H39="",0,H39-G39))))*C39*D39</f>
        <v>7000</v>
      </c>
      <c r="K39" s="56">
        <f t="shared" ref="K39" si="73">SUM(I39,J39)</f>
        <v>13000</v>
      </c>
    </row>
    <row r="40" spans="1:11" s="141" customFormat="1" ht="15.75">
      <c r="A40" s="11">
        <v>43711</v>
      </c>
      <c r="B40" s="12" t="s">
        <v>12</v>
      </c>
      <c r="C40" s="15">
        <v>5000</v>
      </c>
      <c r="D40" s="15">
        <v>2</v>
      </c>
      <c r="E40" s="12" t="s">
        <v>9</v>
      </c>
      <c r="F40" s="13">
        <v>182</v>
      </c>
      <c r="G40" s="13">
        <v>182.6</v>
      </c>
      <c r="H40" s="13">
        <v>183.5</v>
      </c>
      <c r="I40" s="56">
        <f t="shared" ref="I40" si="74">(IF(E40="SELL",F40-G40,IF(E40="BUY",G40-F40)))*C40*D42</f>
        <v>5999.9999999999436</v>
      </c>
      <c r="J40" s="56">
        <f t="shared" ref="J40" si="75">(IF(E40="SELL",IF(H40="",0,G40-H40),IF(E40="BUY",IF(H40="",0,H40-G40))))*C40*D40</f>
        <v>9000.0000000000564</v>
      </c>
      <c r="K40" s="56">
        <f t="shared" ref="K40" si="76">SUM(I40,J40)</f>
        <v>15000</v>
      </c>
    </row>
    <row r="41" spans="1:11" s="141" customFormat="1" ht="15.75">
      <c r="A41" s="11">
        <v>43711</v>
      </c>
      <c r="B41" s="12" t="s">
        <v>20</v>
      </c>
      <c r="C41" s="15">
        <v>100</v>
      </c>
      <c r="D41" s="15">
        <v>2</v>
      </c>
      <c r="E41" s="12" t="s">
        <v>9</v>
      </c>
      <c r="F41" s="13">
        <v>39120</v>
      </c>
      <c r="G41" s="13">
        <v>39230</v>
      </c>
      <c r="H41" s="13">
        <v>39500</v>
      </c>
      <c r="I41" s="56">
        <f t="shared" ref="I41" si="77">(IF(E41="SELL",F41-G41,IF(E41="BUY",G41-F41)))*C41*D43</f>
        <v>22000</v>
      </c>
      <c r="J41" s="56">
        <f t="shared" ref="J41" si="78">(IF(E41="SELL",IF(H41="",0,G41-H41),IF(E41="BUY",IF(H41="",0,H41-G41))))*C41*D41</f>
        <v>54000</v>
      </c>
      <c r="K41" s="56">
        <f t="shared" ref="K41" si="79">SUM(I41,J41)</f>
        <v>76000</v>
      </c>
    </row>
    <row r="42" spans="1:11" s="140" customFormat="1" ht="15.75">
      <c r="A42" s="11">
        <v>43706</v>
      </c>
      <c r="B42" s="12" t="s">
        <v>20</v>
      </c>
      <c r="C42" s="15">
        <v>100</v>
      </c>
      <c r="D42" s="15">
        <v>2</v>
      </c>
      <c r="E42" s="12" t="s">
        <v>9</v>
      </c>
      <c r="F42" s="13">
        <v>39300</v>
      </c>
      <c r="G42" s="13">
        <v>39399</v>
      </c>
      <c r="H42" s="13">
        <v>39500</v>
      </c>
      <c r="I42" s="56">
        <f t="shared" ref="I42" si="80">(IF(E42="SELL",F42-G42,IF(E42="BUY",G42-F42)))*C42*D44</f>
        <v>19800</v>
      </c>
      <c r="J42" s="56">
        <v>0</v>
      </c>
      <c r="K42" s="56">
        <f t="shared" ref="K42" si="81">SUM(I42,J42)</f>
        <v>19800</v>
      </c>
    </row>
    <row r="43" spans="1:11" s="140" customFormat="1" ht="15.75">
      <c r="A43" s="11">
        <v>43705</v>
      </c>
      <c r="B43" s="12" t="s">
        <v>20</v>
      </c>
      <c r="C43" s="15">
        <v>100</v>
      </c>
      <c r="D43" s="15">
        <v>2</v>
      </c>
      <c r="E43" s="12" t="s">
        <v>9</v>
      </c>
      <c r="F43" s="13">
        <v>39200</v>
      </c>
      <c r="G43" s="13">
        <v>39290</v>
      </c>
      <c r="H43" s="13">
        <v>39399</v>
      </c>
      <c r="I43" s="56">
        <f t="shared" ref="I43" si="82">(IF(E43="SELL",F43-G43,IF(E43="BUY",G43-F43)))*C43*D45</f>
        <v>18000</v>
      </c>
      <c r="J43" s="56">
        <v>0</v>
      </c>
      <c r="K43" s="56">
        <f t="shared" ref="K43" si="83">SUM(I43,J43)</f>
        <v>18000</v>
      </c>
    </row>
    <row r="44" spans="1:11" s="140" customFormat="1" ht="15.75">
      <c r="A44" s="11">
        <v>43705</v>
      </c>
      <c r="B44" s="12" t="s">
        <v>20</v>
      </c>
      <c r="C44" s="15">
        <v>100</v>
      </c>
      <c r="D44" s="15">
        <v>2</v>
      </c>
      <c r="E44" s="12" t="s">
        <v>9</v>
      </c>
      <c r="F44" s="13">
        <v>39100</v>
      </c>
      <c r="G44" s="13">
        <v>39200</v>
      </c>
      <c r="H44" s="13">
        <v>39290</v>
      </c>
      <c r="I44" s="56">
        <f t="shared" ref="I44" si="84">(IF(E44="SELL",F44-G44,IF(E44="BUY",G44-F44)))*C44*D46</f>
        <v>20000</v>
      </c>
      <c r="J44" s="56">
        <f t="shared" ref="J44" si="85">(IF(E44="SELL",IF(H44="",0,G44-H44),IF(E44="BUY",IF(H44="",0,H44-G44))))*C44*D44</f>
        <v>18000</v>
      </c>
      <c r="K44" s="56">
        <f t="shared" ref="K44" si="86">SUM(I44,J44)</f>
        <v>38000</v>
      </c>
    </row>
    <row r="45" spans="1:11" s="140" customFormat="1" ht="15.75">
      <c r="A45" s="11">
        <v>43703</v>
      </c>
      <c r="B45" s="12" t="s">
        <v>20</v>
      </c>
      <c r="C45" s="15">
        <v>100</v>
      </c>
      <c r="D45" s="15">
        <v>2</v>
      </c>
      <c r="E45" s="12" t="s">
        <v>9</v>
      </c>
      <c r="F45" s="13">
        <v>38980</v>
      </c>
      <c r="G45" s="13">
        <v>38900</v>
      </c>
      <c r="H45" s="13">
        <v>0</v>
      </c>
      <c r="I45" s="56">
        <f t="shared" ref="I45" si="87">(IF(E45="SELL",F45-G45,IF(E45="BUY",G45-F45)))*C45*D47</f>
        <v>-16000</v>
      </c>
      <c r="J45" s="56">
        <v>0</v>
      </c>
      <c r="K45" s="56">
        <f t="shared" ref="K45" si="88">SUM(I45,J45)</f>
        <v>-16000</v>
      </c>
    </row>
    <row r="46" spans="1:11" s="139" customFormat="1" ht="15.75">
      <c r="A46" s="11">
        <v>43700</v>
      </c>
      <c r="B46" s="12" t="s">
        <v>20</v>
      </c>
      <c r="C46" s="15">
        <v>100</v>
      </c>
      <c r="D46" s="15">
        <v>2</v>
      </c>
      <c r="E46" s="12" t="s">
        <v>9</v>
      </c>
      <c r="F46" s="13">
        <v>38050</v>
      </c>
      <c r="G46" s="13">
        <v>38150</v>
      </c>
      <c r="H46" s="13">
        <v>38251</v>
      </c>
      <c r="I46" s="56">
        <f t="shared" ref="I46" si="89">(IF(E46="SELL",F46-G46,IF(E46="BUY",G46-F46)))*C46*D48</f>
        <v>20000</v>
      </c>
      <c r="J46" s="56">
        <f t="shared" ref="J46" si="90">(IF(E46="SELL",IF(H46="",0,G46-H46),IF(E46="BUY",IF(H46="",0,H46-G46))))*C46*D46</f>
        <v>20200</v>
      </c>
      <c r="K46" s="56">
        <f t="shared" ref="K46" si="91">SUM(I46,J46)</f>
        <v>40200</v>
      </c>
    </row>
    <row r="47" spans="1:11" s="138" customFormat="1" ht="15.75">
      <c r="A47" s="11">
        <v>43699</v>
      </c>
      <c r="B47" s="12" t="s">
        <v>20</v>
      </c>
      <c r="C47" s="15">
        <v>100</v>
      </c>
      <c r="D47" s="15">
        <v>2</v>
      </c>
      <c r="E47" s="12" t="s">
        <v>9</v>
      </c>
      <c r="F47" s="13">
        <v>38056</v>
      </c>
      <c r="G47" s="13">
        <v>38156</v>
      </c>
      <c r="H47" s="13">
        <v>38256</v>
      </c>
      <c r="I47" s="56">
        <f t="shared" ref="I47" si="92">(IF(E47="SELL",F47-G47,IF(E47="BUY",G47-F47)))*C47*D49</f>
        <v>20000</v>
      </c>
      <c r="J47" s="56">
        <v>0</v>
      </c>
      <c r="K47" s="56">
        <f t="shared" ref="K47" si="93">SUM(I47,J47)</f>
        <v>20000</v>
      </c>
    </row>
    <row r="48" spans="1:11" s="138" customFormat="1" ht="15.75">
      <c r="A48" s="11">
        <v>43698</v>
      </c>
      <c r="B48" s="12" t="s">
        <v>20</v>
      </c>
      <c r="C48" s="15">
        <v>100</v>
      </c>
      <c r="D48" s="15">
        <v>2</v>
      </c>
      <c r="E48" s="12" t="s">
        <v>9</v>
      </c>
      <c r="F48" s="13">
        <v>37926</v>
      </c>
      <c r="G48" s="13">
        <v>38026</v>
      </c>
      <c r="H48" s="13">
        <v>38126</v>
      </c>
      <c r="I48" s="56">
        <f t="shared" ref="I48" si="94">(IF(E48="SELL",F48-G48,IF(E48="BUY",G48-F48)))*C48*D50</f>
        <v>20000</v>
      </c>
      <c r="J48" s="56">
        <v>0</v>
      </c>
      <c r="K48" s="56">
        <f t="shared" ref="K48" si="95">SUM(I48,J48)</f>
        <v>20000</v>
      </c>
    </row>
    <row r="49" spans="1:11" s="138" customFormat="1" ht="15.75">
      <c r="A49" s="11">
        <v>43697</v>
      </c>
      <c r="B49" s="12" t="s">
        <v>20</v>
      </c>
      <c r="C49" s="15">
        <v>100</v>
      </c>
      <c r="D49" s="15">
        <v>2</v>
      </c>
      <c r="E49" s="12" t="s">
        <v>9</v>
      </c>
      <c r="F49" s="13">
        <v>37830</v>
      </c>
      <c r="G49" s="13">
        <v>37930</v>
      </c>
      <c r="H49" s="13">
        <v>38030</v>
      </c>
      <c r="I49" s="56">
        <f t="shared" ref="I49" si="96">(IF(E49="SELL",F49-G49,IF(E49="BUY",G49-F49)))*C49*D51</f>
        <v>20000</v>
      </c>
      <c r="J49" s="56">
        <f t="shared" ref="J49" si="97">(IF(E49="SELL",IF(H49="",0,G49-H49),IF(E49="BUY",IF(H49="",0,H49-G49))))*C49*D49</f>
        <v>20000</v>
      </c>
      <c r="K49" s="56">
        <f t="shared" ref="K49" si="98">SUM(I49,J49)</f>
        <v>40000</v>
      </c>
    </row>
    <row r="50" spans="1:11" s="138" customFormat="1" ht="15.75">
      <c r="A50" s="11">
        <v>43696</v>
      </c>
      <c r="B50" s="12" t="s">
        <v>20</v>
      </c>
      <c r="C50" s="15">
        <v>100</v>
      </c>
      <c r="D50" s="15">
        <v>2</v>
      </c>
      <c r="E50" s="12" t="s">
        <v>9</v>
      </c>
      <c r="F50" s="13">
        <v>37756</v>
      </c>
      <c r="G50" s="13">
        <v>37856</v>
      </c>
      <c r="H50" s="13">
        <v>37856</v>
      </c>
      <c r="I50" s="56">
        <f t="shared" ref="I50" si="99">(IF(E50="SELL",F50-G50,IF(E50="BUY",G50-F50)))*C50*D52</f>
        <v>20000</v>
      </c>
      <c r="J50" s="56">
        <v>0</v>
      </c>
      <c r="K50" s="56">
        <f t="shared" ref="K50" si="100">SUM(I50,J50)</f>
        <v>20000</v>
      </c>
    </row>
    <row r="51" spans="1:11" s="138" customFormat="1" ht="15.75">
      <c r="A51" s="11">
        <v>43693</v>
      </c>
      <c r="B51" s="12" t="s">
        <v>20</v>
      </c>
      <c r="C51" s="15">
        <v>100</v>
      </c>
      <c r="D51" s="15">
        <v>2</v>
      </c>
      <c r="E51" s="12" t="s">
        <v>8</v>
      </c>
      <c r="F51" s="13">
        <v>37850</v>
      </c>
      <c r="G51" s="13">
        <v>37750</v>
      </c>
      <c r="H51" s="13">
        <v>37650</v>
      </c>
      <c r="I51" s="56">
        <f t="shared" ref="I51" si="101">(IF(E51="SELL",F51-G51,IF(E51="BUY",G51-F51)))*C51*D53</f>
        <v>20000</v>
      </c>
      <c r="J51" s="56">
        <v>0</v>
      </c>
      <c r="K51" s="56">
        <f t="shared" ref="K51" si="102">SUM(I51,J51)</f>
        <v>20000</v>
      </c>
    </row>
    <row r="52" spans="1:11" s="138" customFormat="1" ht="15.75">
      <c r="A52" s="11">
        <v>43691</v>
      </c>
      <c r="B52" s="12" t="s">
        <v>20</v>
      </c>
      <c r="C52" s="15">
        <v>100</v>
      </c>
      <c r="D52" s="15">
        <v>2</v>
      </c>
      <c r="E52" s="12" t="s">
        <v>9</v>
      </c>
      <c r="F52" s="13">
        <v>38000</v>
      </c>
      <c r="G52" s="13">
        <v>38100</v>
      </c>
      <c r="H52" s="13">
        <v>38200</v>
      </c>
      <c r="I52" s="56">
        <f t="shared" ref="I52" si="103">(IF(E52="SELL",F52-G52,IF(E52="BUY",G52-F52)))*C52*D54</f>
        <v>20000</v>
      </c>
      <c r="J52" s="56">
        <f t="shared" ref="J52" si="104">(IF(E52="SELL",IF(H52="",0,G52-H52),IF(E52="BUY",IF(H52="",0,H52-G52))))*C52*D52</f>
        <v>20000</v>
      </c>
      <c r="K52" s="56">
        <f t="shared" ref="K52" si="105">SUM(I52,J52)</f>
        <v>40000</v>
      </c>
    </row>
    <row r="53" spans="1:11" s="138" customFormat="1" ht="15.75">
      <c r="A53" s="11">
        <v>43691</v>
      </c>
      <c r="B53" s="12" t="s">
        <v>16</v>
      </c>
      <c r="C53" s="15">
        <v>100</v>
      </c>
      <c r="D53" s="15">
        <v>2</v>
      </c>
      <c r="E53" s="12" t="s">
        <v>9</v>
      </c>
      <c r="F53" s="13">
        <v>3920</v>
      </c>
      <c r="G53" s="13">
        <v>3965</v>
      </c>
      <c r="H53" s="13">
        <v>4020</v>
      </c>
      <c r="I53" s="56">
        <f t="shared" ref="I53" si="106">(IF(E53="SELL",F53-G53,IF(E53="BUY",G53-F53)))*C53*D55</f>
        <v>9000</v>
      </c>
      <c r="J53" s="56">
        <f t="shared" ref="J53" si="107">(IF(E53="SELL",IF(H53="",0,G53-H53),IF(E53="BUY",IF(H53="",0,H53-G53))))*C53*D53</f>
        <v>11000</v>
      </c>
      <c r="K53" s="56">
        <f t="shared" ref="K53" si="108">SUM(I53,J53)</f>
        <v>20000</v>
      </c>
    </row>
    <row r="54" spans="1:11" s="138" customFormat="1" ht="15.75">
      <c r="A54" s="11">
        <v>43686</v>
      </c>
      <c r="B54" s="12" t="s">
        <v>20</v>
      </c>
      <c r="C54" s="15">
        <v>100</v>
      </c>
      <c r="D54" s="15">
        <v>2</v>
      </c>
      <c r="E54" s="12" t="s">
        <v>9</v>
      </c>
      <c r="F54" s="13">
        <v>38000</v>
      </c>
      <c r="G54" s="13">
        <v>38100</v>
      </c>
      <c r="H54" s="13">
        <v>38230</v>
      </c>
      <c r="I54" s="56">
        <f t="shared" ref="I54" si="109">(IF(E54="SELL",F54-G54,IF(E54="BUY",G54-F54)))*C54*D56</f>
        <v>20000</v>
      </c>
      <c r="J54" s="56">
        <v>0</v>
      </c>
      <c r="K54" s="56">
        <f t="shared" ref="K54" si="110">SUM(I54,J54)</f>
        <v>20000</v>
      </c>
    </row>
    <row r="55" spans="1:11" s="138" customFormat="1" ht="15.75">
      <c r="A55" s="11">
        <v>43685</v>
      </c>
      <c r="B55" s="12" t="s">
        <v>20</v>
      </c>
      <c r="C55" s="15">
        <v>100</v>
      </c>
      <c r="D55" s="15">
        <v>2</v>
      </c>
      <c r="E55" s="12" t="s">
        <v>9</v>
      </c>
      <c r="F55" s="13">
        <v>38050</v>
      </c>
      <c r="G55" s="13">
        <v>37965</v>
      </c>
      <c r="H55" s="13">
        <v>0</v>
      </c>
      <c r="I55" s="56">
        <f t="shared" ref="I55" si="111">(IF(E55="SELL",F55-G55,IF(E55="BUY",G55-F55)))*C55*D57</f>
        <v>-17000</v>
      </c>
      <c r="J55" s="56">
        <v>0</v>
      </c>
      <c r="K55" s="56">
        <f t="shared" ref="K55" si="112">SUM(I55,J55)</f>
        <v>-17000</v>
      </c>
    </row>
    <row r="56" spans="1:11" s="137" customFormat="1" ht="15.75">
      <c r="A56" s="11">
        <v>43684</v>
      </c>
      <c r="B56" s="12" t="s">
        <v>20</v>
      </c>
      <c r="C56" s="15">
        <v>100</v>
      </c>
      <c r="D56" s="15">
        <v>2</v>
      </c>
      <c r="E56" s="12" t="s">
        <v>9</v>
      </c>
      <c r="F56" s="13">
        <v>37738</v>
      </c>
      <c r="G56" s="13">
        <v>37838</v>
      </c>
      <c r="H56" s="13">
        <v>38000</v>
      </c>
      <c r="I56" s="56">
        <f t="shared" ref="I56" si="113">(IF(E56="SELL",F56-G56,IF(E56="BUY",G56-F56)))*C56*D58</f>
        <v>20000</v>
      </c>
      <c r="J56" s="56">
        <f>(IF(E56="SELL",IF(H56="",0,G56-H56),IF(E56="BUY",IF(H56="",0,H56-G56))))*C56*D56</f>
        <v>32400</v>
      </c>
      <c r="K56" s="56">
        <f t="shared" ref="K56" si="114">SUM(I56,J56)</f>
        <v>52400</v>
      </c>
    </row>
    <row r="57" spans="1:11" s="137" customFormat="1" ht="15.75">
      <c r="A57" s="11">
        <v>43683</v>
      </c>
      <c r="B57" s="12" t="s">
        <v>20</v>
      </c>
      <c r="C57" s="15">
        <v>100</v>
      </c>
      <c r="D57" s="15">
        <v>2</v>
      </c>
      <c r="E57" s="12" t="s">
        <v>9</v>
      </c>
      <c r="F57" s="13">
        <v>37200</v>
      </c>
      <c r="G57" s="13">
        <v>37300</v>
      </c>
      <c r="H57" s="13">
        <v>37380</v>
      </c>
      <c r="I57" s="56">
        <f t="shared" ref="I57" si="115">(IF(E57="SELL",F57-G57,IF(E57="BUY",G57-F57)))*C57*D59</f>
        <v>20000</v>
      </c>
      <c r="J57" s="56">
        <f>(IF(E57="SELL",IF(H57="",0,G57-H57),IF(E57="BUY",IF(H57="",0,H57-G57))))*C57*D57</f>
        <v>16000</v>
      </c>
      <c r="K57" s="56">
        <f t="shared" ref="K57" si="116">SUM(I57,J57)</f>
        <v>36000</v>
      </c>
    </row>
    <row r="58" spans="1:11" s="137" customFormat="1" ht="15.75">
      <c r="A58" s="11">
        <v>43685</v>
      </c>
      <c r="B58" s="12" t="s">
        <v>20</v>
      </c>
      <c r="C58" s="15">
        <v>100</v>
      </c>
      <c r="D58" s="15">
        <v>2</v>
      </c>
      <c r="E58" s="12" t="s">
        <v>8</v>
      </c>
      <c r="F58" s="13">
        <v>35100</v>
      </c>
      <c r="G58" s="13">
        <v>35180</v>
      </c>
      <c r="H58" s="13">
        <v>0</v>
      </c>
      <c r="I58" s="56">
        <f t="shared" ref="I58" si="117">(IF(E58="SELL",F58-G58,IF(E58="BUY",G58-F58)))*C58*D60</f>
        <v>-16000</v>
      </c>
      <c r="J58" s="56">
        <v>0</v>
      </c>
      <c r="K58" s="56">
        <f t="shared" ref="K58" si="118">SUM(I58,J58)</f>
        <v>-16000</v>
      </c>
    </row>
    <row r="59" spans="1:11" s="124" customFormat="1" ht="15.75">
      <c r="A59" s="11">
        <v>43539</v>
      </c>
      <c r="B59" s="12" t="s">
        <v>20</v>
      </c>
      <c r="C59" s="15">
        <v>100</v>
      </c>
      <c r="D59" s="15">
        <v>2</v>
      </c>
      <c r="E59" s="12" t="s">
        <v>8</v>
      </c>
      <c r="F59" s="13">
        <v>31830</v>
      </c>
      <c r="G59" s="13">
        <v>31650</v>
      </c>
      <c r="H59" s="13">
        <v>31553</v>
      </c>
      <c r="I59" s="56">
        <f>(IF(E59="SELL",F59-G59,IF(E59="BUY",G59-F59)))*C59*D60</f>
        <v>36000</v>
      </c>
      <c r="J59" s="56">
        <f>(IF(E59="SELL",IF(H59="",0,G59-H59),IF(E59="BUY",IF(H59="",0,H59-G59))))*C59*D59</f>
        <v>19400</v>
      </c>
      <c r="K59" s="56">
        <f t="shared" ref="K59" si="119">SUM(I59,J59)</f>
        <v>55400</v>
      </c>
    </row>
    <row r="60" spans="1:11" s="124" customFormat="1" ht="15.75">
      <c r="A60" s="11">
        <v>43539</v>
      </c>
      <c r="B60" s="12" t="s">
        <v>12</v>
      </c>
      <c r="C60" s="15">
        <v>5000</v>
      </c>
      <c r="D60" s="15">
        <v>2</v>
      </c>
      <c r="E60" s="12" t="s">
        <v>8</v>
      </c>
      <c r="F60" s="13">
        <v>196.5</v>
      </c>
      <c r="G60" s="13">
        <v>195.5</v>
      </c>
      <c r="H60" s="13">
        <v>193.8</v>
      </c>
      <c r="I60" s="56">
        <f>(IF(E60="SELL",F60-G60,IF(E60="BUY",G60-F60)))*C60*D61</f>
        <v>10000</v>
      </c>
      <c r="J60" s="56">
        <f>(IF(E60="SELL",IF(H60="",0,G60-H60),IF(E60="BUY",IF(H60="",0,H60-G60))))*C60*D60</f>
        <v>16999.999999999887</v>
      </c>
      <c r="K60" s="56">
        <f t="shared" ref="K60" si="120">SUM(I60,J60)</f>
        <v>26999.999999999887</v>
      </c>
    </row>
    <row r="61" spans="1:11" s="123" customFormat="1" ht="15.75">
      <c r="A61" s="11">
        <v>43538</v>
      </c>
      <c r="B61" s="12" t="s">
        <v>20</v>
      </c>
      <c r="C61" s="15">
        <v>100</v>
      </c>
      <c r="D61" s="15">
        <v>2</v>
      </c>
      <c r="E61" s="12" t="s">
        <v>8</v>
      </c>
      <c r="F61" s="13">
        <v>31900</v>
      </c>
      <c r="G61" s="13">
        <v>31800</v>
      </c>
      <c r="H61" s="13">
        <v>31682</v>
      </c>
      <c r="I61" s="56">
        <f t="shared" ref="I61" si="121">(IF(E61="SELL",F61-G61,IF(E61="BUY",G61-F61)))*C61*D61</f>
        <v>20000</v>
      </c>
      <c r="J61" s="56">
        <v>0</v>
      </c>
      <c r="K61" s="56">
        <f t="shared" ref="K61" si="122">SUM(I61,J61)</f>
        <v>20000</v>
      </c>
    </row>
    <row r="62" spans="1:11" s="123" customFormat="1" ht="15.75">
      <c r="A62" s="11">
        <v>43538</v>
      </c>
      <c r="B62" s="12" t="s">
        <v>12</v>
      </c>
      <c r="C62" s="15">
        <v>5000</v>
      </c>
      <c r="D62" s="15">
        <v>2</v>
      </c>
      <c r="E62" s="12" t="s">
        <v>8</v>
      </c>
      <c r="F62" s="13">
        <v>198</v>
      </c>
      <c r="G62" s="13">
        <v>197.2</v>
      </c>
      <c r="H62" s="13">
        <v>196.8</v>
      </c>
      <c r="I62" s="56">
        <f t="shared" ref="I62" si="123">(IF(E62="SELL",F62-G62,IF(E62="BUY",G62-F62)))*C62*D62</f>
        <v>8000.0000000001137</v>
      </c>
      <c r="J62" s="56">
        <v>0</v>
      </c>
      <c r="K62" s="56">
        <f t="shared" ref="K62" si="124">SUM(I62,J62)</f>
        <v>8000.0000000001137</v>
      </c>
    </row>
    <row r="63" spans="1:11" s="122" customFormat="1" ht="15.75">
      <c r="A63" s="11">
        <v>43537</v>
      </c>
      <c r="B63" s="12" t="s">
        <v>20</v>
      </c>
      <c r="C63" s="15">
        <v>100</v>
      </c>
      <c r="D63" s="12">
        <v>2</v>
      </c>
      <c r="E63" s="12" t="s">
        <v>9</v>
      </c>
      <c r="F63" s="13">
        <v>32203</v>
      </c>
      <c r="G63" s="13">
        <v>32305</v>
      </c>
      <c r="H63" s="56">
        <v>32399.599999999999</v>
      </c>
      <c r="I63" s="56">
        <f t="shared" ref="I63" si="125">(IF(E63="SELL",F63-G63,IF(E63="BUY",G63-F63)))*C63*D65</f>
        <v>20400</v>
      </c>
      <c r="J63" s="56">
        <v>0</v>
      </c>
      <c r="K63" s="56">
        <f t="shared" ref="K63" si="126">SUM(I63,J63)</f>
        <v>20400</v>
      </c>
    </row>
    <row r="64" spans="1:11" s="121" customFormat="1" ht="15.75">
      <c r="A64" s="11">
        <v>43537</v>
      </c>
      <c r="B64" s="12" t="s">
        <v>12</v>
      </c>
      <c r="C64" s="15">
        <v>5000</v>
      </c>
      <c r="D64" s="12">
        <v>2</v>
      </c>
      <c r="E64" s="12" t="s">
        <v>9</v>
      </c>
      <c r="F64" s="13">
        <v>200.6</v>
      </c>
      <c r="G64" s="13">
        <v>199.5</v>
      </c>
      <c r="H64" s="56">
        <v>0</v>
      </c>
      <c r="I64" s="56">
        <f t="shared" ref="I64" si="127">(IF(E64="SELL",F64-G64,IF(E64="BUY",G64-F64)))*C64*D66</f>
        <v>-10999.999999999944</v>
      </c>
      <c r="J64" s="56">
        <v>0</v>
      </c>
      <c r="K64" s="56">
        <f t="shared" ref="K64" si="128">SUM(I64,J64)</f>
        <v>-10999.999999999944</v>
      </c>
    </row>
    <row r="65" spans="1:11" s="121" customFormat="1" ht="15.75">
      <c r="A65" s="11">
        <v>43536</v>
      </c>
      <c r="B65" s="12" t="s">
        <v>12</v>
      </c>
      <c r="C65" s="15">
        <v>5000</v>
      </c>
      <c r="D65" s="12">
        <v>2</v>
      </c>
      <c r="E65" s="12" t="s">
        <v>9</v>
      </c>
      <c r="F65" s="13">
        <v>196.55</v>
      </c>
      <c r="G65" s="13">
        <v>197.55</v>
      </c>
      <c r="H65" s="56">
        <v>198.55</v>
      </c>
      <c r="I65" s="56">
        <f t="shared" ref="I65" si="129">(IF(E65="SELL",F65-G65,IF(E65="BUY",G65-F65)))*C65*D67</f>
        <v>10000</v>
      </c>
      <c r="J65" s="56">
        <f>(IF(E65="SELL",IF(H65="",0,G65-H65),IF(E65="BUY",IF(H65="",0,H65-G65))))*C65*D65</f>
        <v>10000</v>
      </c>
      <c r="K65" s="56">
        <f t="shared" ref="K65" si="130">SUM(I65,J65)</f>
        <v>20000</v>
      </c>
    </row>
    <row r="66" spans="1:11" s="120" customFormat="1" ht="15.75">
      <c r="A66" s="11">
        <v>43535</v>
      </c>
      <c r="B66" s="12" t="s">
        <v>14</v>
      </c>
      <c r="C66" s="15">
        <v>5000</v>
      </c>
      <c r="D66" s="12">
        <v>2</v>
      </c>
      <c r="E66" s="12" t="s">
        <v>8</v>
      </c>
      <c r="F66" s="13">
        <v>146</v>
      </c>
      <c r="G66" s="13">
        <v>145</v>
      </c>
      <c r="H66" s="56">
        <v>143.80000000000001</v>
      </c>
      <c r="I66" s="56">
        <f t="shared" ref="I66" si="131">(IF(E66="SELL",F66-G66,IF(E66="BUY",G66-F66)))*C66*D68</f>
        <v>10000</v>
      </c>
      <c r="J66" s="56">
        <f>(IF(E66="SELL",IF(H66="",0,G66-H66),IF(E66="BUY",IF(H66="",0,H66-G66))))*C66*D66</f>
        <v>11999.999999999887</v>
      </c>
      <c r="K66" s="56">
        <f t="shared" ref="K66" si="132">SUM(I66,J66)</f>
        <v>21999.999999999887</v>
      </c>
    </row>
    <row r="67" spans="1:11" s="119" customFormat="1" ht="15.75">
      <c r="A67" s="11">
        <v>43532</v>
      </c>
      <c r="B67" s="12" t="s">
        <v>20</v>
      </c>
      <c r="C67" s="15">
        <v>100</v>
      </c>
      <c r="D67" s="12">
        <v>2</v>
      </c>
      <c r="E67" s="12" t="s">
        <v>9</v>
      </c>
      <c r="F67" s="13">
        <v>32050</v>
      </c>
      <c r="G67" s="13">
        <v>32082</v>
      </c>
      <c r="H67" s="56">
        <v>0</v>
      </c>
      <c r="I67" s="56">
        <f t="shared" ref="I67" si="133">(IF(E67="SELL",F67-G67,IF(E67="BUY",G67-F67)))*C67*D69</f>
        <v>6400</v>
      </c>
      <c r="J67" s="56">
        <v>0</v>
      </c>
      <c r="K67" s="56">
        <f t="shared" ref="K67" si="134">SUM(I67,J67)</f>
        <v>6400</v>
      </c>
    </row>
    <row r="68" spans="1:11" s="118" customFormat="1" ht="15.75">
      <c r="A68" s="11">
        <v>43532</v>
      </c>
      <c r="B68" s="12" t="s">
        <v>12</v>
      </c>
      <c r="C68" s="15">
        <v>5000</v>
      </c>
      <c r="D68" s="12">
        <v>2</v>
      </c>
      <c r="E68" s="12" t="s">
        <v>8</v>
      </c>
      <c r="F68" s="13">
        <v>191</v>
      </c>
      <c r="G68" s="13">
        <v>190</v>
      </c>
      <c r="H68" s="56">
        <v>189.65</v>
      </c>
      <c r="I68" s="56">
        <f t="shared" ref="I68:I75" si="135">(IF(E68="SELL",F68-G68,IF(E68="BUY",G68-F68)))*C68*D70</f>
        <v>10000</v>
      </c>
      <c r="J68" s="56">
        <f>(IF(E68="SELL",IF(H68="",0,G68-H68),IF(E68="BUY",IF(H68="",0,H68-G68))))*C68*D68</f>
        <v>3499.9999999999432</v>
      </c>
      <c r="K68" s="56">
        <f t="shared" ref="K68" si="136">SUM(I68,J68)</f>
        <v>13499.999999999944</v>
      </c>
    </row>
    <row r="69" spans="1:11" s="118" customFormat="1" ht="15.75">
      <c r="A69" s="11">
        <v>43531</v>
      </c>
      <c r="B69" s="12" t="s">
        <v>12</v>
      </c>
      <c r="C69" s="15">
        <v>5000</v>
      </c>
      <c r="D69" s="12">
        <v>2</v>
      </c>
      <c r="E69" s="12" t="s">
        <v>9</v>
      </c>
      <c r="F69" s="13">
        <v>196.2</v>
      </c>
      <c r="G69" s="13">
        <v>198.2</v>
      </c>
      <c r="H69" s="56">
        <v>199.5</v>
      </c>
      <c r="I69" s="56">
        <f t="shared" si="135"/>
        <v>20000</v>
      </c>
      <c r="J69" s="56">
        <v>0</v>
      </c>
      <c r="K69" s="56">
        <f t="shared" ref="K69" si="137">SUM(I69,J69)</f>
        <v>20000</v>
      </c>
    </row>
    <row r="70" spans="1:11" s="118" customFormat="1" ht="15.75">
      <c r="A70" s="11">
        <v>43531</v>
      </c>
      <c r="B70" s="12" t="s">
        <v>20</v>
      </c>
      <c r="C70" s="15">
        <v>100</v>
      </c>
      <c r="D70" s="12">
        <v>2</v>
      </c>
      <c r="E70" s="12" t="s">
        <v>8</v>
      </c>
      <c r="F70" s="13">
        <v>31830</v>
      </c>
      <c r="G70" s="13">
        <v>31930</v>
      </c>
      <c r="H70" s="56">
        <v>0</v>
      </c>
      <c r="I70" s="56">
        <f t="shared" si="135"/>
        <v>-20000</v>
      </c>
      <c r="J70" s="56">
        <v>0</v>
      </c>
      <c r="K70" s="56">
        <f t="shared" ref="K70" si="138">SUM(I70,J70)</f>
        <v>-20000</v>
      </c>
    </row>
    <row r="71" spans="1:11" s="117" customFormat="1" ht="15.75">
      <c r="A71" s="11">
        <v>43530</v>
      </c>
      <c r="B71" s="12" t="s">
        <v>20</v>
      </c>
      <c r="C71" s="15">
        <v>100</v>
      </c>
      <c r="D71" s="12">
        <v>2</v>
      </c>
      <c r="E71" s="12" t="s">
        <v>8</v>
      </c>
      <c r="F71" s="13">
        <v>32080</v>
      </c>
      <c r="G71" s="13">
        <v>31980</v>
      </c>
      <c r="H71" s="56">
        <v>30920</v>
      </c>
      <c r="I71" s="56">
        <f t="shared" si="135"/>
        <v>20000</v>
      </c>
      <c r="J71" s="56">
        <f>(IF(E71="SELL",IF(H71="",0,G71-H71),IF(E71="BUY",IF(H71="",0,H71-G71))))*C71*D71</f>
        <v>212000</v>
      </c>
      <c r="K71" s="56">
        <f t="shared" ref="K71" si="139">SUM(I71,J71)</f>
        <v>232000</v>
      </c>
    </row>
    <row r="72" spans="1:11" s="116" customFormat="1" ht="15.75">
      <c r="A72" s="11">
        <v>43529</v>
      </c>
      <c r="B72" s="12" t="s">
        <v>12</v>
      </c>
      <c r="C72" s="15">
        <v>5000</v>
      </c>
      <c r="D72" s="12">
        <v>2</v>
      </c>
      <c r="E72" s="12" t="s">
        <v>9</v>
      </c>
      <c r="F72" s="13">
        <v>197.5</v>
      </c>
      <c r="G72" s="13">
        <v>198.5</v>
      </c>
      <c r="H72" s="56">
        <v>199.5</v>
      </c>
      <c r="I72" s="56">
        <f t="shared" si="135"/>
        <v>10000</v>
      </c>
      <c r="J72" s="56">
        <v>0</v>
      </c>
      <c r="K72" s="56">
        <f t="shared" ref="K72" si="140">SUM(I72,J72)</f>
        <v>10000</v>
      </c>
    </row>
    <row r="73" spans="1:11" s="114" customFormat="1" ht="15.75">
      <c r="A73" s="11">
        <v>43525</v>
      </c>
      <c r="B73" s="12" t="s">
        <v>21</v>
      </c>
      <c r="C73" s="15">
        <v>30</v>
      </c>
      <c r="D73" s="12">
        <v>2</v>
      </c>
      <c r="E73" s="12" t="s">
        <v>8</v>
      </c>
      <c r="F73" s="13">
        <v>39080</v>
      </c>
      <c r="G73" s="13">
        <v>38923</v>
      </c>
      <c r="H73" s="56">
        <v>38650</v>
      </c>
      <c r="I73" s="56">
        <f t="shared" si="135"/>
        <v>9420</v>
      </c>
      <c r="J73" s="56">
        <v>0</v>
      </c>
      <c r="K73" s="56">
        <f t="shared" ref="K73" si="141">SUM(I73,J73)</f>
        <v>9420</v>
      </c>
    </row>
    <row r="74" spans="1:11" s="114" customFormat="1" ht="15.75">
      <c r="A74" s="11">
        <v>43525</v>
      </c>
      <c r="B74" s="12" t="s">
        <v>20</v>
      </c>
      <c r="C74" s="15">
        <v>100</v>
      </c>
      <c r="D74" s="12">
        <v>2</v>
      </c>
      <c r="E74" s="12" t="s">
        <v>8</v>
      </c>
      <c r="F74" s="13">
        <v>32935</v>
      </c>
      <c r="G74" s="13">
        <v>32835</v>
      </c>
      <c r="H74" s="56">
        <v>32683</v>
      </c>
      <c r="I74" s="56">
        <f t="shared" si="135"/>
        <v>20000</v>
      </c>
      <c r="J74" s="56">
        <v>0</v>
      </c>
      <c r="K74" s="56">
        <f t="shared" ref="K74" si="142">SUM(I74,J74)</f>
        <v>20000</v>
      </c>
    </row>
    <row r="75" spans="1:11" s="114" customFormat="1" ht="15.75">
      <c r="A75" s="11">
        <v>43524</v>
      </c>
      <c r="B75" s="12" t="s">
        <v>20</v>
      </c>
      <c r="C75" s="15">
        <v>100</v>
      </c>
      <c r="D75" s="12">
        <v>2</v>
      </c>
      <c r="E75" s="12" t="s">
        <v>8</v>
      </c>
      <c r="F75" s="13">
        <v>33300</v>
      </c>
      <c r="G75" s="13">
        <v>33200</v>
      </c>
      <c r="H75" s="56">
        <v>33080</v>
      </c>
      <c r="I75" s="56">
        <f t="shared" si="135"/>
        <v>20000</v>
      </c>
      <c r="J75" s="56">
        <f>(IF(E75="SELL",IF(H75="",0,G75-H75),IF(E75="BUY",IF(H75="",0,H75-G75))))*C75*D75</f>
        <v>24000</v>
      </c>
      <c r="K75" s="56">
        <f t="shared" ref="K75" si="143">SUM(I75,J75)</f>
        <v>44000</v>
      </c>
    </row>
    <row r="76" spans="1:11" s="114" customFormat="1" ht="15.75">
      <c r="A76" s="11">
        <v>43524</v>
      </c>
      <c r="B76" s="12" t="s">
        <v>12</v>
      </c>
      <c r="C76" s="15">
        <v>5000</v>
      </c>
      <c r="D76" s="12">
        <v>2</v>
      </c>
      <c r="E76" s="12" t="s">
        <v>9</v>
      </c>
      <c r="F76" s="13">
        <v>198</v>
      </c>
      <c r="G76" s="13">
        <v>199.2</v>
      </c>
      <c r="H76" s="56">
        <v>201.2</v>
      </c>
      <c r="I76" s="56">
        <f t="shared" ref="I76" si="144">(IF(E76="SELL",F76-G76,IF(E76="BUY",G76-F76)))*C76*D76</f>
        <v>11999.999999999887</v>
      </c>
      <c r="J76" s="56">
        <v>0</v>
      </c>
      <c r="K76" s="56">
        <f t="shared" ref="K76" si="145">SUM(I76,J76)</f>
        <v>11999.999999999887</v>
      </c>
    </row>
    <row r="77" spans="1:11" s="113" customFormat="1" ht="15.75">
      <c r="A77" s="11">
        <v>43523</v>
      </c>
      <c r="B77" s="12" t="s">
        <v>12</v>
      </c>
      <c r="C77" s="15">
        <v>5000</v>
      </c>
      <c r="D77" s="15">
        <v>2</v>
      </c>
      <c r="E77" s="12" t="s">
        <v>9</v>
      </c>
      <c r="F77" s="13">
        <v>197.15</v>
      </c>
      <c r="G77" s="13">
        <v>198.15</v>
      </c>
      <c r="H77" s="13">
        <v>199</v>
      </c>
      <c r="I77" s="56">
        <f t="shared" ref="I77" si="146">(IF(E77="SELL",F77-G77,IF(E77="BUY",G77-F77)))*C77*D77</f>
        <v>10000</v>
      </c>
      <c r="J77" s="56">
        <v>0</v>
      </c>
      <c r="K77" s="56">
        <f t="shared" ref="K77" si="147">SUM(I77,J77)</f>
        <v>10000</v>
      </c>
    </row>
    <row r="78" spans="1:11" s="112" customFormat="1" ht="15.75">
      <c r="A78" s="11">
        <v>43522</v>
      </c>
      <c r="B78" s="12" t="s">
        <v>12</v>
      </c>
      <c r="C78" s="15">
        <v>5000</v>
      </c>
      <c r="D78" s="15">
        <v>2</v>
      </c>
      <c r="E78" s="12" t="s">
        <v>8</v>
      </c>
      <c r="F78" s="13">
        <v>195</v>
      </c>
      <c r="G78" s="13">
        <v>196.5</v>
      </c>
      <c r="H78" s="13">
        <v>0</v>
      </c>
      <c r="I78" s="56">
        <f t="shared" ref="I78" si="148">(IF(E78="SELL",F78-G78,IF(E78="BUY",G78-F78)))*C78*D78</f>
        <v>-15000</v>
      </c>
      <c r="J78" s="56">
        <v>0</v>
      </c>
      <c r="K78" s="56">
        <f t="shared" ref="K78" si="149">SUM(I78,J78)</f>
        <v>-15000</v>
      </c>
    </row>
    <row r="79" spans="1:11" s="110" customFormat="1" ht="15.75">
      <c r="A79" s="11">
        <v>43518</v>
      </c>
      <c r="B79" s="12" t="s">
        <v>20</v>
      </c>
      <c r="C79" s="15">
        <v>100</v>
      </c>
      <c r="D79" s="15">
        <v>2</v>
      </c>
      <c r="E79" s="12" t="s">
        <v>9</v>
      </c>
      <c r="F79" s="13">
        <v>33530</v>
      </c>
      <c r="G79" s="13">
        <v>33530</v>
      </c>
      <c r="H79" s="13">
        <v>0</v>
      </c>
      <c r="I79" s="56">
        <f t="shared" ref="I79" si="150">(IF(E79="SELL",F79-G79,IF(E79="BUY",G79-F79)))*C79*D79</f>
        <v>0</v>
      </c>
      <c r="J79" s="56">
        <v>0</v>
      </c>
      <c r="K79" s="56">
        <f t="shared" ref="K79" si="151">SUM(I79,J79)</f>
        <v>0</v>
      </c>
    </row>
    <row r="80" spans="1:11" s="106" customFormat="1" ht="15.75">
      <c r="A80" s="11">
        <v>43517</v>
      </c>
      <c r="B80" s="12" t="s">
        <v>20</v>
      </c>
      <c r="C80" s="15">
        <v>100</v>
      </c>
      <c r="D80" s="15">
        <v>2</v>
      </c>
      <c r="E80" s="12" t="s">
        <v>9</v>
      </c>
      <c r="F80" s="13">
        <v>33460</v>
      </c>
      <c r="G80" s="13">
        <v>33380</v>
      </c>
      <c r="H80" s="13">
        <v>40230</v>
      </c>
      <c r="I80" s="56">
        <f t="shared" ref="I80:I86" si="152">(IF(E80="SELL",F80-G80,IF(E80="BUY",G80-F80)))*C80*D80</f>
        <v>-16000</v>
      </c>
      <c r="J80" s="56">
        <v>0</v>
      </c>
      <c r="K80" s="56">
        <f t="shared" ref="K80:K86" si="153">SUM(I80,J80)</f>
        <v>-16000</v>
      </c>
    </row>
    <row r="81" spans="1:11" s="105" customFormat="1" ht="15.75">
      <c r="A81" s="11">
        <v>43516</v>
      </c>
      <c r="B81" s="12" t="s">
        <v>21</v>
      </c>
      <c r="C81" s="15">
        <v>30</v>
      </c>
      <c r="D81" s="15">
        <v>2</v>
      </c>
      <c r="E81" s="12" t="s">
        <v>9</v>
      </c>
      <c r="F81" s="13">
        <v>40683</v>
      </c>
      <c r="G81" s="13">
        <v>40883</v>
      </c>
      <c r="H81" s="13">
        <v>40230</v>
      </c>
      <c r="I81" s="56">
        <f t="shared" si="152"/>
        <v>12000</v>
      </c>
      <c r="J81" s="56">
        <v>0</v>
      </c>
      <c r="K81" s="56">
        <f t="shared" si="153"/>
        <v>12000</v>
      </c>
    </row>
    <row r="82" spans="1:11" ht="15.75">
      <c r="A82" s="11">
        <v>43515</v>
      </c>
      <c r="B82" s="12" t="s">
        <v>20</v>
      </c>
      <c r="C82" s="15">
        <v>100</v>
      </c>
      <c r="D82" s="15">
        <v>2</v>
      </c>
      <c r="E82" s="12" t="s">
        <v>9</v>
      </c>
      <c r="F82" s="13">
        <v>33750</v>
      </c>
      <c r="G82" s="13">
        <v>33865</v>
      </c>
      <c r="H82" s="13">
        <v>33999</v>
      </c>
      <c r="I82" s="56">
        <f t="shared" si="152"/>
        <v>23000</v>
      </c>
      <c r="J82" s="56">
        <v>0</v>
      </c>
      <c r="K82" s="56">
        <f t="shared" si="153"/>
        <v>23000</v>
      </c>
    </row>
    <row r="83" spans="1:11" ht="15.75">
      <c r="A83" s="11">
        <v>43515</v>
      </c>
      <c r="B83" s="12" t="s">
        <v>21</v>
      </c>
      <c r="C83" s="15">
        <v>30</v>
      </c>
      <c r="D83" s="15">
        <v>2</v>
      </c>
      <c r="E83" s="12" t="s">
        <v>9</v>
      </c>
      <c r="F83" s="13">
        <v>40335</v>
      </c>
      <c r="G83" s="13">
        <v>40583</v>
      </c>
      <c r="H83" s="13">
        <v>40830</v>
      </c>
      <c r="I83" s="56">
        <f t="shared" si="152"/>
        <v>14880</v>
      </c>
      <c r="J83" s="56">
        <v>0</v>
      </c>
      <c r="K83" s="56">
        <f t="shared" si="153"/>
        <v>14880</v>
      </c>
    </row>
    <row r="84" spans="1:11" ht="15.75">
      <c r="A84" s="11">
        <v>43511</v>
      </c>
      <c r="B84" s="12" t="s">
        <v>20</v>
      </c>
      <c r="C84" s="15">
        <v>100</v>
      </c>
      <c r="D84" s="15">
        <v>2</v>
      </c>
      <c r="E84" s="12" t="s">
        <v>9</v>
      </c>
      <c r="F84" s="13">
        <v>33238</v>
      </c>
      <c r="G84" s="13">
        <v>33333</v>
      </c>
      <c r="H84" s="13">
        <v>33500</v>
      </c>
      <c r="I84" s="56">
        <f t="shared" si="152"/>
        <v>19000</v>
      </c>
      <c r="J84" s="56">
        <v>0</v>
      </c>
      <c r="K84" s="56">
        <f t="shared" si="153"/>
        <v>19000</v>
      </c>
    </row>
    <row r="85" spans="1:11" ht="15.75">
      <c r="A85" s="11">
        <v>43510</v>
      </c>
      <c r="B85" s="12" t="s">
        <v>20</v>
      </c>
      <c r="C85" s="15">
        <v>100</v>
      </c>
      <c r="D85" s="15">
        <v>2</v>
      </c>
      <c r="E85" s="12" t="s">
        <v>8</v>
      </c>
      <c r="F85" s="13">
        <v>32920</v>
      </c>
      <c r="G85" s="13">
        <v>32811</v>
      </c>
      <c r="H85" s="13">
        <v>32690</v>
      </c>
      <c r="I85" s="56">
        <f t="shared" si="152"/>
        <v>21800</v>
      </c>
      <c r="J85" s="56">
        <v>0</v>
      </c>
      <c r="K85" s="56">
        <f t="shared" si="153"/>
        <v>21800</v>
      </c>
    </row>
    <row r="86" spans="1:11" ht="15.75">
      <c r="A86" s="11">
        <v>43509</v>
      </c>
      <c r="B86" s="12" t="s">
        <v>20</v>
      </c>
      <c r="C86" s="15">
        <v>100</v>
      </c>
      <c r="D86" s="15">
        <v>2</v>
      </c>
      <c r="E86" s="12" t="s">
        <v>8</v>
      </c>
      <c r="F86" s="13">
        <v>32920</v>
      </c>
      <c r="G86" s="13">
        <v>32820</v>
      </c>
      <c r="H86" s="13">
        <v>32650</v>
      </c>
      <c r="I86" s="56">
        <f t="shared" si="152"/>
        <v>20000</v>
      </c>
      <c r="J86" s="56">
        <v>0</v>
      </c>
      <c r="K86" s="56">
        <f t="shared" si="153"/>
        <v>20000</v>
      </c>
    </row>
    <row r="87" spans="1:11" ht="15.75">
      <c r="A87" s="11">
        <v>43508</v>
      </c>
      <c r="B87" s="12" t="s">
        <v>16</v>
      </c>
      <c r="C87" s="15">
        <v>100</v>
      </c>
      <c r="D87" s="15">
        <v>2</v>
      </c>
      <c r="E87" s="12" t="s">
        <v>9</v>
      </c>
      <c r="F87" s="13">
        <v>3756</v>
      </c>
      <c r="G87" s="13">
        <v>3800</v>
      </c>
      <c r="H87" s="13">
        <v>3823</v>
      </c>
      <c r="I87" s="56">
        <f t="shared" ref="I87:I88" si="154">(IF(E87="SELL",F87-G87,IF(E87="BUY",G87-F87)))*C87*D87</f>
        <v>8800</v>
      </c>
      <c r="J87" s="56">
        <f t="shared" ref="J87" si="155">(IF(E87="SELL",IF(H87="",0,G87-H87),IF(E87="BUY",IF(H87="",0,H87-G87))))*C87*D87</f>
        <v>4600</v>
      </c>
      <c r="K87" s="56">
        <f t="shared" ref="K87:K88" si="156">SUM(I87,J87)</f>
        <v>13400</v>
      </c>
    </row>
    <row r="88" spans="1:11" ht="15.75">
      <c r="A88" s="11">
        <v>43507</v>
      </c>
      <c r="B88" s="12" t="s">
        <v>20</v>
      </c>
      <c r="C88" s="15">
        <v>100</v>
      </c>
      <c r="D88" s="15">
        <v>2</v>
      </c>
      <c r="E88" s="12" t="s">
        <v>8</v>
      </c>
      <c r="F88" s="13">
        <v>33000</v>
      </c>
      <c r="G88" s="13">
        <v>32908.300000000003</v>
      </c>
      <c r="H88" s="13">
        <v>32800</v>
      </c>
      <c r="I88" s="56">
        <f t="shared" si="154"/>
        <v>18339.999999999418</v>
      </c>
      <c r="J88" s="56">
        <v>0</v>
      </c>
      <c r="K88" s="56">
        <f t="shared" si="156"/>
        <v>18339.999999999418</v>
      </c>
    </row>
    <row r="89" spans="1:11" ht="15.75">
      <c r="A89" s="11">
        <v>43507</v>
      </c>
      <c r="B89" s="12" t="s">
        <v>17</v>
      </c>
      <c r="C89" s="15">
        <v>1250</v>
      </c>
      <c r="D89" s="15">
        <v>2</v>
      </c>
      <c r="E89" s="12" t="s">
        <v>9</v>
      </c>
      <c r="F89" s="13">
        <v>192.8</v>
      </c>
      <c r="G89" s="13">
        <v>193.8</v>
      </c>
      <c r="H89" s="13">
        <v>195</v>
      </c>
      <c r="I89" s="56">
        <f>(IF(E89="SELL",F89-G89,IF(E89="BUY",G89-F89)))*C89*D89</f>
        <v>2500</v>
      </c>
      <c r="J89" s="56">
        <f>(IF(E89="SELL",IF(H89="",0,G89-H89),IF(E89="BUY",IF(H89="",0,H89-G89))))*C89*D89</f>
        <v>2999.9999999999718</v>
      </c>
      <c r="K89" s="56">
        <f>SUM(I89,J89)</f>
        <v>5499.9999999999718</v>
      </c>
    </row>
    <row r="90" spans="1:11" ht="15.75">
      <c r="A90" s="11">
        <v>43502</v>
      </c>
      <c r="B90" s="12" t="s">
        <v>16</v>
      </c>
      <c r="C90" s="15">
        <v>100</v>
      </c>
      <c r="D90" s="15">
        <v>2</v>
      </c>
      <c r="E90" s="12" t="s">
        <v>9</v>
      </c>
      <c r="F90" s="13">
        <v>3832</v>
      </c>
      <c r="G90" s="13">
        <v>3865</v>
      </c>
      <c r="H90" s="13">
        <v>3888.3</v>
      </c>
      <c r="I90" s="56">
        <f t="shared" ref="I90:I91" si="157">(IF(E90="SELL",F90-G90,IF(E90="BUY",G90-F90)))*C90*D90</f>
        <v>6600</v>
      </c>
      <c r="J90" s="56">
        <f t="shared" ref="J90:J91" si="158">(IF(E90="SELL",IF(H90="",0,G90-H90),IF(E90="BUY",IF(H90="",0,H90-G90))))*C90*D90</f>
        <v>4660.0000000000364</v>
      </c>
      <c r="K90" s="56">
        <f t="shared" ref="K90:K91" si="159">SUM(I90,J90)</f>
        <v>11260.000000000036</v>
      </c>
    </row>
    <row r="91" spans="1:11" ht="15.75">
      <c r="A91" s="11">
        <v>43501</v>
      </c>
      <c r="B91" s="12" t="s">
        <v>20</v>
      </c>
      <c r="C91" s="15">
        <v>100</v>
      </c>
      <c r="D91" s="15">
        <v>2</v>
      </c>
      <c r="E91" s="12" t="s">
        <v>8</v>
      </c>
      <c r="F91" s="13">
        <v>33330</v>
      </c>
      <c r="G91" s="13">
        <v>33230</v>
      </c>
      <c r="H91" s="13">
        <v>33135</v>
      </c>
      <c r="I91" s="56">
        <f t="shared" si="157"/>
        <v>20000</v>
      </c>
      <c r="J91" s="56">
        <f t="shared" si="158"/>
        <v>19000</v>
      </c>
      <c r="K91" s="56">
        <f t="shared" si="159"/>
        <v>39000</v>
      </c>
    </row>
    <row r="92" spans="1:11" ht="15.75">
      <c r="A92" s="11">
        <v>43501</v>
      </c>
      <c r="B92" s="12" t="s">
        <v>16</v>
      </c>
      <c r="C92" s="15">
        <v>100</v>
      </c>
      <c r="D92" s="15">
        <v>2</v>
      </c>
      <c r="E92" s="12" t="s">
        <v>8</v>
      </c>
      <c r="F92" s="13">
        <v>3890.2</v>
      </c>
      <c r="G92" s="13">
        <v>3850</v>
      </c>
      <c r="H92" s="13">
        <v>3800</v>
      </c>
      <c r="I92" s="56">
        <f t="shared" ref="I92:I93" si="160">(IF(E92="SELL",F92-G92,IF(E92="BUY",G92-F92)))*C92*D92</f>
        <v>8039.9999999999636</v>
      </c>
      <c r="J92" s="56">
        <v>0</v>
      </c>
      <c r="K92" s="56">
        <f t="shared" ref="K92:K93" si="161">SUM(I92,J92)</f>
        <v>8039.9999999999636</v>
      </c>
    </row>
    <row r="93" spans="1:11" ht="15.75">
      <c r="A93" s="11">
        <v>43497</v>
      </c>
      <c r="B93" s="12" t="s">
        <v>20</v>
      </c>
      <c r="C93" s="15">
        <v>100</v>
      </c>
      <c r="D93" s="15">
        <v>2</v>
      </c>
      <c r="E93" s="12" t="s">
        <v>9</v>
      </c>
      <c r="F93" s="13">
        <v>33280</v>
      </c>
      <c r="G93" s="13">
        <v>33380</v>
      </c>
      <c r="H93" s="13">
        <v>33500.5</v>
      </c>
      <c r="I93" s="56">
        <f t="shared" si="160"/>
        <v>20000</v>
      </c>
      <c r="J93" s="56">
        <v>0</v>
      </c>
      <c r="K93" s="56">
        <f t="shared" si="161"/>
        <v>20000</v>
      </c>
    </row>
    <row r="94" spans="1:11" ht="15.75">
      <c r="A94" s="11">
        <v>43496</v>
      </c>
      <c r="B94" s="12" t="s">
        <v>20</v>
      </c>
      <c r="C94" s="15">
        <v>100</v>
      </c>
      <c r="D94" s="15">
        <v>2</v>
      </c>
      <c r="E94" s="12" t="s">
        <v>9</v>
      </c>
      <c r="F94" s="13">
        <v>33065</v>
      </c>
      <c r="G94" s="13">
        <v>33165</v>
      </c>
      <c r="H94" s="13">
        <v>33310</v>
      </c>
      <c r="I94" s="56">
        <f>(IF(E94="SELL",F94-G94,IF(E94="BUY",G94-F94)))*C94*D94</f>
        <v>20000</v>
      </c>
      <c r="J94" s="56">
        <v>0</v>
      </c>
      <c r="K94" s="56">
        <f>SUM(I94,J94)</f>
        <v>20000</v>
      </c>
    </row>
    <row r="95" spans="1:11" ht="15.75">
      <c r="A95" s="11">
        <v>43494</v>
      </c>
      <c r="B95" s="12" t="s">
        <v>20</v>
      </c>
      <c r="C95" s="15">
        <v>100</v>
      </c>
      <c r="D95" s="15">
        <v>2</v>
      </c>
      <c r="E95" s="12" t="s">
        <v>9</v>
      </c>
      <c r="F95" s="13">
        <v>32605</v>
      </c>
      <c r="G95" s="13">
        <v>32699</v>
      </c>
      <c r="H95" s="13">
        <v>32865</v>
      </c>
      <c r="I95" s="56">
        <f>(IF(E95="SELL",F95-G95,IF(E95="BUY",G95-F95)))*C95*D95</f>
        <v>18800</v>
      </c>
      <c r="J95" s="56">
        <f>(IF(E95="SELL",IF(H95="",0,G95-H95),IF(E95="BUY",IF(H95="",0,H95-G95))))*C95*D95</f>
        <v>33200</v>
      </c>
      <c r="K95" s="56">
        <f>SUM(I95,J95)</f>
        <v>52000</v>
      </c>
    </row>
    <row r="96" spans="1:11">
      <c r="I96" s="57"/>
      <c r="J96" s="158" t="s">
        <v>10</v>
      </c>
      <c r="K96" s="158">
        <f>SUM(K8:K95)</f>
        <v>1702439.9999999991</v>
      </c>
    </row>
    <row r="97" spans="9:11">
      <c r="I97" s="57"/>
      <c r="J97" s="158"/>
      <c r="K97" s="158"/>
    </row>
    <row r="98" spans="9:11">
      <c r="I98" s="57"/>
      <c r="J98" s="57"/>
      <c r="K98" s="57"/>
    </row>
  </sheetData>
  <mergeCells count="12">
    <mergeCell ref="A5:A7"/>
    <mergeCell ref="B5:B7"/>
    <mergeCell ref="C5:C7"/>
    <mergeCell ref="E5:E7"/>
    <mergeCell ref="F5:F7"/>
    <mergeCell ref="I5:J6"/>
    <mergeCell ref="K5:K7"/>
    <mergeCell ref="J96:J97"/>
    <mergeCell ref="K96:K97"/>
    <mergeCell ref="E2:H3"/>
    <mergeCell ref="G5:G7"/>
    <mergeCell ref="H5:H7"/>
  </mergeCells>
  <conditionalFormatting sqref="I5 I7">
    <cfRule type="cellIs" dxfId="6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53"/>
  <sheetViews>
    <sheetView topLeftCell="A7" workbookViewId="0">
      <selection activeCell="K11" sqref="I11:K11"/>
    </sheetView>
  </sheetViews>
  <sheetFormatPr defaultColWidth="18.42578125" defaultRowHeight="15"/>
  <cols>
    <col min="1" max="1" width="16.5703125" style="104" customWidth="1"/>
    <col min="2" max="2" width="18.42578125" style="104"/>
    <col min="3" max="3" width="11.5703125" style="104" customWidth="1"/>
    <col min="4" max="4" width="10.5703125" style="110" customWidth="1"/>
    <col min="5" max="5" width="9.85546875" style="104" customWidth="1"/>
    <col min="6" max="6" width="12.85546875" style="104" customWidth="1"/>
    <col min="7" max="7" width="11.5703125" style="104" customWidth="1"/>
    <col min="8" max="8" width="11" style="104" customWidth="1"/>
    <col min="9" max="9" width="11.85546875" style="104" customWidth="1"/>
    <col min="10" max="10" width="10.7109375" style="104" customWidth="1"/>
    <col min="11" max="11" width="14.5703125" style="104" customWidth="1"/>
    <col min="12" max="16384" width="18.42578125" style="104"/>
  </cols>
  <sheetData>
    <row r="1" spans="1:12" ht="26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5"/>
    </row>
    <row r="2" spans="1:12">
      <c r="A2" s="4"/>
      <c r="B2" s="5"/>
      <c r="C2" s="6"/>
      <c r="D2" s="6"/>
      <c r="E2" s="159" t="s">
        <v>24</v>
      </c>
      <c r="F2" s="160"/>
      <c r="G2" s="160"/>
      <c r="H2" s="160"/>
      <c r="I2" s="6"/>
      <c r="J2" s="6"/>
      <c r="K2" s="7"/>
      <c r="L2" s="5"/>
    </row>
    <row r="3" spans="1:12">
      <c r="A3" s="4"/>
      <c r="B3" s="6"/>
      <c r="C3" s="6"/>
      <c r="D3" s="6"/>
      <c r="E3" s="160"/>
      <c r="F3" s="160"/>
      <c r="G3" s="160"/>
      <c r="H3" s="160"/>
      <c r="I3" s="6"/>
      <c r="J3" s="6"/>
      <c r="K3" s="7"/>
      <c r="L3" s="5"/>
    </row>
    <row r="4" spans="1:12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5"/>
    </row>
    <row r="5" spans="1:12" ht="15.75">
      <c r="A5" s="161" t="s">
        <v>0</v>
      </c>
      <c r="B5" s="164" t="s">
        <v>1</v>
      </c>
      <c r="C5" s="164" t="s">
        <v>27</v>
      </c>
      <c r="D5" s="107"/>
      <c r="E5" s="164" t="s">
        <v>2</v>
      </c>
      <c r="F5" s="155" t="s">
        <v>3</v>
      </c>
      <c r="G5" s="155" t="s">
        <v>4</v>
      </c>
      <c r="H5" s="155" t="s">
        <v>5</v>
      </c>
      <c r="I5" s="151" t="s">
        <v>6</v>
      </c>
      <c r="J5" s="152"/>
      <c r="K5" s="155" t="s">
        <v>7</v>
      </c>
      <c r="L5" s="5"/>
    </row>
    <row r="6" spans="1:12" ht="15.75">
      <c r="A6" s="162"/>
      <c r="B6" s="165"/>
      <c r="C6" s="167"/>
      <c r="D6" s="108" t="s">
        <v>11</v>
      </c>
      <c r="E6" s="167"/>
      <c r="F6" s="156"/>
      <c r="G6" s="156"/>
      <c r="H6" s="156"/>
      <c r="I6" s="153"/>
      <c r="J6" s="154"/>
      <c r="K6" s="156"/>
      <c r="L6" s="5"/>
    </row>
    <row r="7" spans="1:12" ht="15.75">
      <c r="A7" s="163"/>
      <c r="B7" s="166"/>
      <c r="C7" s="168"/>
      <c r="D7" s="109"/>
      <c r="E7" s="168"/>
      <c r="F7" s="157"/>
      <c r="G7" s="157"/>
      <c r="H7" s="157"/>
      <c r="I7" s="16" t="s">
        <v>4</v>
      </c>
      <c r="J7" s="16" t="s">
        <v>5</v>
      </c>
      <c r="K7" s="157"/>
      <c r="L7" s="5"/>
    </row>
    <row r="8" spans="1:12" ht="15.75">
      <c r="A8" s="11"/>
      <c r="B8" s="12"/>
      <c r="C8" s="15"/>
      <c r="D8" s="15"/>
      <c r="E8" s="12"/>
      <c r="F8" s="13"/>
      <c r="G8" s="13"/>
      <c r="H8" s="13"/>
      <c r="I8" s="13"/>
      <c r="J8" s="13"/>
      <c r="K8" s="14"/>
    </row>
    <row r="9" spans="1:12" s="150" customFormat="1" ht="15.75">
      <c r="A9" s="11">
        <v>43811</v>
      </c>
      <c r="B9" s="12" t="s">
        <v>20</v>
      </c>
      <c r="C9" s="15">
        <v>100</v>
      </c>
      <c r="D9" s="12">
        <v>3</v>
      </c>
      <c r="E9" s="12" t="s">
        <v>8</v>
      </c>
      <c r="F9" s="13">
        <v>37690</v>
      </c>
      <c r="G9" s="13">
        <v>37780</v>
      </c>
      <c r="H9" s="56">
        <f t="shared" ref="H9" si="0">(IF(D9="SELL",E9-F9,IF(D9="BUY",F9-E9)))*C9</f>
        <v>0</v>
      </c>
      <c r="I9" s="56">
        <f>(IF(E9="SELL",F9-G9,IF(E9="BUY",G9-F9)))*C9*D12</f>
        <v>-27000</v>
      </c>
      <c r="J9" s="56">
        <v>0</v>
      </c>
      <c r="K9" s="56">
        <f t="shared" ref="K9" si="1">SUM(I9,J9)</f>
        <v>-27000</v>
      </c>
    </row>
    <row r="10" spans="1:12" s="149" customFormat="1" ht="15.75">
      <c r="A10" s="11">
        <v>43811</v>
      </c>
      <c r="B10" s="12" t="s">
        <v>12</v>
      </c>
      <c r="C10" s="15">
        <v>5000</v>
      </c>
      <c r="D10" s="12">
        <v>3</v>
      </c>
      <c r="E10" s="12" t="s">
        <v>8</v>
      </c>
      <c r="F10" s="13">
        <v>181.6</v>
      </c>
      <c r="G10" s="169">
        <v>182.6</v>
      </c>
      <c r="H10" s="56">
        <f t="shared" ref="H10" si="2">(IF(D10="SELL",E10-F10,IF(D10="BUY",F10-E10)))*C10</f>
        <v>0</v>
      </c>
      <c r="I10" s="56">
        <f t="shared" ref="I10" si="3">(IF(E10="SELL",F10-G10,IF(E10="BUY",G10-F10)))*C10*D16</f>
        <v>-15000</v>
      </c>
      <c r="J10" s="56">
        <v>0</v>
      </c>
      <c r="K10" s="56">
        <f t="shared" ref="K10:K13" si="4">SUM(I10,J10)</f>
        <v>-15000</v>
      </c>
    </row>
    <row r="11" spans="1:12" s="150" customFormat="1" ht="15.75">
      <c r="A11" s="11">
        <v>43810</v>
      </c>
      <c r="B11" s="12" t="s">
        <v>16</v>
      </c>
      <c r="C11" s="15">
        <v>100</v>
      </c>
      <c r="D11" s="12">
        <v>3</v>
      </c>
      <c r="E11" s="12" t="s">
        <v>8</v>
      </c>
      <c r="F11" s="13">
        <v>4165</v>
      </c>
      <c r="G11" s="13">
        <v>4135</v>
      </c>
      <c r="H11" s="56">
        <v>4105</v>
      </c>
      <c r="I11" s="56">
        <f t="shared" ref="I11" si="5">(IF(E11="SELL",F11-G11,IF(E11="BUY",G11-F11)))*C11*D13</f>
        <v>9000</v>
      </c>
      <c r="J11" s="56">
        <v>0</v>
      </c>
      <c r="K11" s="56">
        <f t="shared" si="4"/>
        <v>9000</v>
      </c>
    </row>
    <row r="12" spans="1:12" s="150" customFormat="1" ht="15.75">
      <c r="A12" s="11">
        <v>43810</v>
      </c>
      <c r="B12" s="12" t="s">
        <v>20</v>
      </c>
      <c r="C12" s="15">
        <v>100</v>
      </c>
      <c r="D12" s="12">
        <v>3</v>
      </c>
      <c r="E12" s="12" t="s">
        <v>8</v>
      </c>
      <c r="F12" s="13">
        <v>37550</v>
      </c>
      <c r="G12" s="13">
        <v>37650</v>
      </c>
      <c r="H12" s="56">
        <f>(IF(D12="SELL",E12-F12,IF(D12="BUY",F12-E12)))*C12</f>
        <v>0</v>
      </c>
      <c r="I12" s="56">
        <f>(IF(E12="SELL",F12-G12,IF(E12="BUY",G12-F12)))*C12*D14</f>
        <v>-30000</v>
      </c>
      <c r="J12" s="56">
        <v>0</v>
      </c>
      <c r="K12" s="56">
        <f t="shared" si="4"/>
        <v>-30000</v>
      </c>
    </row>
    <row r="13" spans="1:12" s="150" customFormat="1" ht="15.75">
      <c r="A13" s="11">
        <v>43809</v>
      </c>
      <c r="B13" s="12" t="s">
        <v>20</v>
      </c>
      <c r="C13" s="15">
        <v>100</v>
      </c>
      <c r="D13" s="12">
        <v>3</v>
      </c>
      <c r="E13" s="12" t="s">
        <v>9</v>
      </c>
      <c r="F13" s="13">
        <v>37600</v>
      </c>
      <c r="G13" s="13">
        <v>37695</v>
      </c>
      <c r="H13" s="56">
        <v>37800</v>
      </c>
      <c r="I13" s="56">
        <f>(IF(E13="SELL",F13-G13,IF(E13="BUY",G13-F13)))*C13*D16</f>
        <v>28500</v>
      </c>
      <c r="J13" s="56">
        <v>0</v>
      </c>
      <c r="K13" s="56">
        <f t="shared" si="4"/>
        <v>28500</v>
      </c>
    </row>
    <row r="14" spans="1:12" s="149" customFormat="1" ht="15.75">
      <c r="A14" s="11">
        <v>43809</v>
      </c>
      <c r="B14" s="12" t="s">
        <v>12</v>
      </c>
      <c r="C14" s="15">
        <v>5000</v>
      </c>
      <c r="D14" s="12">
        <v>3</v>
      </c>
      <c r="E14" s="12" t="s">
        <v>8</v>
      </c>
      <c r="F14" s="13">
        <v>182.6</v>
      </c>
      <c r="G14" s="169">
        <v>181.5</v>
      </c>
      <c r="H14" s="56">
        <v>180.5</v>
      </c>
      <c r="I14" s="56">
        <f>(IF(E14="SELL",F14-G14,IF(E14="BUY",G14-F14)))*C14*D17</f>
        <v>16499.999999999916</v>
      </c>
      <c r="J14" s="56">
        <v>0</v>
      </c>
      <c r="K14" s="56">
        <f t="shared" ref="K14:K15" si="6">SUM(I14,J14)</f>
        <v>16499.999999999916</v>
      </c>
    </row>
    <row r="15" spans="1:12" s="150" customFormat="1" ht="15.75">
      <c r="A15" s="11">
        <v>43808</v>
      </c>
      <c r="B15" s="12" t="s">
        <v>20</v>
      </c>
      <c r="C15" s="15">
        <v>100</v>
      </c>
      <c r="D15" s="12">
        <v>3</v>
      </c>
      <c r="E15" s="12" t="s">
        <v>9</v>
      </c>
      <c r="F15" s="13">
        <v>37620</v>
      </c>
      <c r="G15" s="13">
        <v>37672</v>
      </c>
      <c r="H15" s="56">
        <f t="shared" ref="H15" si="7">(IF(D15="SELL",E15-F15,IF(D15="BUY",F15-E15)))*C15</f>
        <v>0</v>
      </c>
      <c r="I15" s="56">
        <f t="shared" ref="I15" si="8">(IF(E15="SELL",F15-G15,IF(E15="BUY",G15-F15)))*C15*D17</f>
        <v>15600</v>
      </c>
      <c r="J15" s="56">
        <v>0</v>
      </c>
      <c r="K15" s="56">
        <f t="shared" si="6"/>
        <v>15600</v>
      </c>
    </row>
    <row r="16" spans="1:12" s="149" customFormat="1" ht="15.75">
      <c r="A16" s="11">
        <v>43808</v>
      </c>
      <c r="B16" s="12" t="s">
        <v>12</v>
      </c>
      <c r="C16" s="15">
        <v>5000</v>
      </c>
      <c r="D16" s="12">
        <v>3</v>
      </c>
      <c r="E16" s="12" t="s">
        <v>8</v>
      </c>
      <c r="F16" s="13">
        <v>183.8</v>
      </c>
      <c r="G16" s="169">
        <v>182.8</v>
      </c>
      <c r="H16" s="56">
        <v>181.8</v>
      </c>
      <c r="I16" s="56">
        <f t="shared" ref="I16" si="9">(IF(E16="SELL",F16-G16,IF(E16="BUY",G16-F16)))*C16*D21</f>
        <v>15000</v>
      </c>
      <c r="J16" s="56">
        <f>(IF(E16="SELL",IF(H16="",0,G16-H16),IF(E16="BUY",IF(H16="",0,H16-G16))))*C16*D16</f>
        <v>15000</v>
      </c>
      <c r="K16" s="56">
        <f t="shared" ref="K16" si="10">SUM(I16,J16)</f>
        <v>30000</v>
      </c>
    </row>
    <row r="17" spans="1:11" s="149" customFormat="1" ht="15.75">
      <c r="A17" s="11">
        <v>43805</v>
      </c>
      <c r="B17" s="12" t="s">
        <v>12</v>
      </c>
      <c r="C17" s="15">
        <v>5000</v>
      </c>
      <c r="D17" s="12">
        <v>3</v>
      </c>
      <c r="E17" s="12" t="s">
        <v>9</v>
      </c>
      <c r="F17" s="13">
        <v>183.5</v>
      </c>
      <c r="G17" s="169">
        <v>184.5</v>
      </c>
      <c r="H17" s="56">
        <v>185.5</v>
      </c>
      <c r="I17" s="56">
        <f>(IF(E17="SELL",F17-G17,IF(E17="BUY",G17-F17)))*C17*D23</f>
        <v>15000</v>
      </c>
      <c r="J17" s="56">
        <v>0</v>
      </c>
      <c r="K17" s="56">
        <f t="shared" ref="K17:K21" si="11">SUM(I17,J17)</f>
        <v>15000</v>
      </c>
    </row>
    <row r="18" spans="1:11" s="150" customFormat="1" ht="15.75">
      <c r="A18" s="11">
        <v>43805</v>
      </c>
      <c r="B18" s="12" t="s">
        <v>20</v>
      </c>
      <c r="C18" s="15">
        <v>100</v>
      </c>
      <c r="D18" s="12">
        <v>3</v>
      </c>
      <c r="E18" s="12" t="s">
        <v>8</v>
      </c>
      <c r="F18" s="13">
        <v>38000</v>
      </c>
      <c r="G18" s="13">
        <v>37900</v>
      </c>
      <c r="H18" s="56">
        <v>37800</v>
      </c>
      <c r="I18" s="56">
        <f t="shared" ref="I18" si="12">(IF(E18="SELL",F18-G18,IF(E18="BUY",G18-F18)))*C18*D20</f>
        <v>30000</v>
      </c>
      <c r="J18" s="56">
        <v>0</v>
      </c>
      <c r="K18" s="56">
        <f t="shared" si="11"/>
        <v>30000</v>
      </c>
    </row>
    <row r="19" spans="1:11" s="150" customFormat="1" ht="15.75">
      <c r="A19" s="11">
        <v>43804</v>
      </c>
      <c r="B19" s="12" t="s">
        <v>20</v>
      </c>
      <c r="C19" s="15">
        <v>100</v>
      </c>
      <c r="D19" s="12">
        <v>3</v>
      </c>
      <c r="E19" s="12" t="s">
        <v>9</v>
      </c>
      <c r="F19" s="13">
        <v>38020</v>
      </c>
      <c r="G19" s="13">
        <v>38020</v>
      </c>
      <c r="H19" s="56">
        <f t="shared" ref="H19" si="13">(IF(D19="SELL",E19-F19,IF(D19="BUY",F19-E19)))*C19</f>
        <v>0</v>
      </c>
      <c r="I19" s="56">
        <f t="shared" ref="I19" si="14">(IF(E19="SELL",F19-G19,IF(E19="BUY",G19-F19)))*C19*D21</f>
        <v>0</v>
      </c>
      <c r="J19" s="56">
        <v>0</v>
      </c>
      <c r="K19" s="56">
        <f t="shared" ref="K19" si="15">SUM(I19,J19)</f>
        <v>0</v>
      </c>
    </row>
    <row r="20" spans="1:11" s="150" customFormat="1" ht="15.75">
      <c r="A20" s="11">
        <v>43804</v>
      </c>
      <c r="B20" s="12" t="s">
        <v>20</v>
      </c>
      <c r="C20" s="15">
        <v>100</v>
      </c>
      <c r="D20" s="12">
        <v>3</v>
      </c>
      <c r="E20" s="12" t="s">
        <v>9</v>
      </c>
      <c r="F20" s="13">
        <v>38160</v>
      </c>
      <c r="G20" s="13">
        <v>38038</v>
      </c>
      <c r="H20" s="56">
        <f t="shared" ref="H20" si="16">(IF(D20="SELL",E20-F20,IF(D20="BUY",F20-E20)))*C20</f>
        <v>0</v>
      </c>
      <c r="I20" s="56">
        <f t="shared" ref="I20" si="17">(IF(E20="SELL",F20-G20,IF(E20="BUY",G20-F20)))*C20*D22</f>
        <v>-36600</v>
      </c>
      <c r="J20" s="56">
        <v>0</v>
      </c>
      <c r="K20" s="56">
        <f t="shared" si="11"/>
        <v>-36600</v>
      </c>
    </row>
    <row r="21" spans="1:11" s="149" customFormat="1" ht="15.75">
      <c r="A21" s="11">
        <v>43804</v>
      </c>
      <c r="B21" s="12" t="s">
        <v>12</v>
      </c>
      <c r="C21" s="15">
        <v>5000</v>
      </c>
      <c r="D21" s="12">
        <v>3</v>
      </c>
      <c r="E21" s="12" t="s">
        <v>9</v>
      </c>
      <c r="F21" s="13">
        <v>184</v>
      </c>
      <c r="G21" s="169">
        <v>184.5</v>
      </c>
      <c r="H21" s="56">
        <v>185.3</v>
      </c>
      <c r="I21" s="56">
        <f>(IF(E21="SELL",F21-G21,IF(E21="BUY",G21-F21)))*C21*D23</f>
        <v>7500</v>
      </c>
      <c r="J21" s="56">
        <v>0</v>
      </c>
      <c r="K21" s="56">
        <f t="shared" si="11"/>
        <v>7500</v>
      </c>
    </row>
    <row r="22" spans="1:11" s="150" customFormat="1" ht="15.75">
      <c r="A22" s="11">
        <v>43803</v>
      </c>
      <c r="B22" s="12" t="s">
        <v>20</v>
      </c>
      <c r="C22" s="15">
        <v>100</v>
      </c>
      <c r="D22" s="12">
        <v>3</v>
      </c>
      <c r="E22" s="12" t="s">
        <v>9</v>
      </c>
      <c r="F22" s="13">
        <v>38380</v>
      </c>
      <c r="G22" s="169">
        <v>38467</v>
      </c>
      <c r="H22" s="56">
        <v>38600</v>
      </c>
      <c r="I22" s="56">
        <f>(IF(E22="SELL",F22-G22,IF(E22="BUY",G22-F22)))*C22*D24</f>
        <v>26100</v>
      </c>
      <c r="J22" s="56">
        <v>0</v>
      </c>
      <c r="K22" s="56">
        <f t="shared" ref="K22" si="18">SUM(I22,J22)</f>
        <v>26100</v>
      </c>
    </row>
    <row r="23" spans="1:11" s="149" customFormat="1" ht="15.75">
      <c r="A23" s="11">
        <v>43803</v>
      </c>
      <c r="B23" s="12" t="s">
        <v>12</v>
      </c>
      <c r="C23" s="15">
        <v>5000</v>
      </c>
      <c r="D23" s="12">
        <v>3</v>
      </c>
      <c r="E23" s="12" t="s">
        <v>9</v>
      </c>
      <c r="F23" s="13">
        <v>182.5</v>
      </c>
      <c r="G23" s="169">
        <v>183.5</v>
      </c>
      <c r="H23" s="56">
        <v>184.5</v>
      </c>
      <c r="I23" s="56">
        <f t="shared" ref="I23" si="19">(IF(E23="SELL",F23-G23,IF(E23="BUY",G23-F23)))*C23*D25</f>
        <v>15000</v>
      </c>
      <c r="J23" s="56">
        <f>(IF(E23="SELL",IF(H23="",0,G23-H23),IF(E23="BUY",IF(H23="",0,H23-G23))))*C23*D23</f>
        <v>15000</v>
      </c>
      <c r="K23" s="56">
        <f t="shared" ref="K23" si="20">SUM(I23,J23)</f>
        <v>30000</v>
      </c>
    </row>
    <row r="24" spans="1:11" s="147" customFormat="1" ht="15.75">
      <c r="A24" s="11">
        <v>43802</v>
      </c>
      <c r="B24" s="12" t="s">
        <v>12</v>
      </c>
      <c r="C24" s="15">
        <v>5000</v>
      </c>
      <c r="D24" s="12">
        <v>3</v>
      </c>
      <c r="E24" s="12" t="s">
        <v>8</v>
      </c>
      <c r="F24" s="13">
        <v>182</v>
      </c>
      <c r="G24" s="169">
        <v>181.3</v>
      </c>
      <c r="H24" s="56">
        <f>(IF(D24="SELL",E24-F24,IF(D24="BUY",F24-E24)))*C24</f>
        <v>0</v>
      </c>
      <c r="I24" s="56">
        <f>(IF(E24="SELL",F24-G24,IF(E24="BUY",G24-F24)))*C24*D26</f>
        <v>10499.999999999829</v>
      </c>
      <c r="J24" s="56">
        <v>0</v>
      </c>
      <c r="K24" s="56">
        <f t="shared" ref="K24:K25" si="21">SUM(I24,J24)</f>
        <v>10499.999999999829</v>
      </c>
    </row>
    <row r="25" spans="1:11" s="147" customFormat="1" ht="15.75">
      <c r="A25" s="11">
        <v>43802</v>
      </c>
      <c r="B25" s="12" t="s">
        <v>12</v>
      </c>
      <c r="C25" s="15">
        <v>5000</v>
      </c>
      <c r="D25" s="12">
        <v>3</v>
      </c>
      <c r="E25" s="12" t="s">
        <v>8</v>
      </c>
      <c r="F25" s="13">
        <v>182.2</v>
      </c>
      <c r="G25" s="169">
        <v>182.3</v>
      </c>
      <c r="H25" s="56">
        <f>(IF(D25="SELL",E25-F25,IF(D25="BUY",F25-E25)))*C25</f>
        <v>0</v>
      </c>
      <c r="I25" s="56">
        <f t="shared" ref="I25" si="22">(IF(E25="SELL",F25-G25,IF(E25="BUY",G25-F25)))*C25*D27</f>
        <v>-1500.0000000003411</v>
      </c>
      <c r="J25" s="56">
        <v>0</v>
      </c>
      <c r="K25" s="56">
        <f t="shared" si="21"/>
        <v>-1500.0000000003411</v>
      </c>
    </row>
    <row r="26" spans="1:11" s="147" customFormat="1" ht="15.75">
      <c r="A26" s="11">
        <v>43802</v>
      </c>
      <c r="B26" s="12" t="s">
        <v>20</v>
      </c>
      <c r="C26" s="15">
        <v>100</v>
      </c>
      <c r="D26" s="12">
        <v>3</v>
      </c>
      <c r="E26" s="12" t="s">
        <v>9</v>
      </c>
      <c r="F26" s="13">
        <v>37900</v>
      </c>
      <c r="G26" s="169">
        <v>38000</v>
      </c>
      <c r="H26" s="56">
        <v>38100</v>
      </c>
      <c r="I26" s="56">
        <f t="shared" ref="I26" si="23">(IF(E26="SELL",F26-G26,IF(E26="BUY",G26-F26)))*C26*D28</f>
        <v>30000</v>
      </c>
      <c r="J26" s="56">
        <f>(IF(E26="SELL",IF(H26="",0,G26-H26),IF(E26="BUY",IF(H26="",0,H26-G26))))*C26*D26</f>
        <v>30000</v>
      </c>
      <c r="K26" s="56">
        <f t="shared" ref="K26" si="24">SUM(I26,J26)</f>
        <v>60000</v>
      </c>
    </row>
    <row r="27" spans="1:11" s="147" customFormat="1" ht="15.75">
      <c r="A27" s="11">
        <v>43787</v>
      </c>
      <c r="B27" s="12" t="s">
        <v>20</v>
      </c>
      <c r="C27" s="15">
        <v>100</v>
      </c>
      <c r="D27" s="12">
        <v>3</v>
      </c>
      <c r="E27" s="12" t="s">
        <v>8</v>
      </c>
      <c r="F27" s="13">
        <v>37850</v>
      </c>
      <c r="G27" s="169">
        <v>37950</v>
      </c>
      <c r="H27" s="148">
        <v>0</v>
      </c>
      <c r="I27" s="56">
        <f t="shared" ref="I27" si="25">(IF(E27="SELL",F27-G27,IF(E27="BUY",G27-F27)))*C27*D29</f>
        <v>-30000</v>
      </c>
      <c r="J27" s="56">
        <v>0</v>
      </c>
      <c r="K27" s="56">
        <f t="shared" ref="K27" si="26">SUM(I27,J27)</f>
        <v>-30000</v>
      </c>
    </row>
    <row r="28" spans="1:11" s="147" customFormat="1" ht="15.75">
      <c r="A28" s="11">
        <v>43801</v>
      </c>
      <c r="B28" s="12" t="s">
        <v>12</v>
      </c>
      <c r="C28" s="15">
        <v>5000</v>
      </c>
      <c r="D28" s="12">
        <v>3</v>
      </c>
      <c r="E28" s="12" t="s">
        <v>8</v>
      </c>
      <c r="F28" s="13">
        <v>185.2</v>
      </c>
      <c r="G28" s="169">
        <v>184.5</v>
      </c>
      <c r="H28" s="56">
        <v>183.2</v>
      </c>
      <c r="I28" s="56">
        <f t="shared" ref="I28" si="27">(IF(E28="SELL",F28-G28,IF(E28="BUY",G28-F28)))*C28*D30</f>
        <v>10499.999999999829</v>
      </c>
      <c r="J28" s="56">
        <f t="shared" ref="J28" si="28">(IF(E28="SELL",IF(H28="",0,G28-H28),IF(E28="BUY",IF(H28="",0,H28-G28))))*C28*D28</f>
        <v>19500.000000000167</v>
      </c>
      <c r="K28" s="56">
        <f t="shared" ref="K28" si="29">SUM(I28,J28)</f>
        <v>29999.999999999996</v>
      </c>
    </row>
    <row r="29" spans="1:11" s="146" customFormat="1" ht="15.75">
      <c r="A29" s="11">
        <v>43787</v>
      </c>
      <c r="B29" s="12" t="s">
        <v>20</v>
      </c>
      <c r="C29" s="15">
        <v>100</v>
      </c>
      <c r="D29" s="12">
        <v>3</v>
      </c>
      <c r="E29" s="12" t="s">
        <v>9</v>
      </c>
      <c r="F29" s="13">
        <v>37965</v>
      </c>
      <c r="G29" s="169">
        <v>38065</v>
      </c>
      <c r="H29" s="148">
        <v>38165</v>
      </c>
      <c r="I29" s="56">
        <f t="shared" ref="I29" si="30">(IF(E29="SELL",F29-G29,IF(E29="BUY",G29-F29)))*C29*D31</f>
        <v>30000</v>
      </c>
      <c r="J29" s="56">
        <f t="shared" ref="J29" si="31">(IF(E29="SELL",IF(H29="",0,G29-H29),IF(E29="BUY",IF(H29="",0,H29-G29))))*C29*D29</f>
        <v>30000</v>
      </c>
      <c r="K29" s="56">
        <f t="shared" ref="K29" si="32">SUM(I29,J29)</f>
        <v>60000</v>
      </c>
    </row>
    <row r="30" spans="1:11" s="146" customFormat="1" ht="15.75">
      <c r="A30" s="11">
        <v>43787</v>
      </c>
      <c r="B30" s="12" t="s">
        <v>12</v>
      </c>
      <c r="C30" s="15">
        <v>5000</v>
      </c>
      <c r="D30" s="12">
        <v>3</v>
      </c>
      <c r="E30" s="12" t="s">
        <v>8</v>
      </c>
      <c r="F30" s="13">
        <v>192.2</v>
      </c>
      <c r="G30" s="169">
        <v>191.7</v>
      </c>
      <c r="H30" s="148">
        <v>191.2</v>
      </c>
      <c r="I30" s="56">
        <f t="shared" ref="I30" si="33">(IF(E30="SELL",F30-G30,IF(E30="BUY",G30-F30)))*C30*D32</f>
        <v>7500</v>
      </c>
      <c r="J30" s="56">
        <f t="shared" ref="J30" si="34">(IF(E30="SELL",IF(H30="",0,G30-H30),IF(E30="BUY",IF(H30="",0,H30-G30))))*C30*D30</f>
        <v>7500</v>
      </c>
      <c r="K30" s="56">
        <f t="shared" ref="K30" si="35">SUM(I30,J30)</f>
        <v>15000</v>
      </c>
    </row>
    <row r="31" spans="1:11" s="146" customFormat="1" ht="15.75">
      <c r="A31" s="11">
        <v>43784</v>
      </c>
      <c r="B31" s="12" t="s">
        <v>20</v>
      </c>
      <c r="C31" s="15">
        <v>100</v>
      </c>
      <c r="D31" s="12">
        <v>3</v>
      </c>
      <c r="E31" s="12" t="s">
        <v>9</v>
      </c>
      <c r="F31" s="13">
        <v>37965</v>
      </c>
      <c r="G31" s="169">
        <v>38065</v>
      </c>
      <c r="H31" s="56">
        <v>38165</v>
      </c>
      <c r="I31" s="56">
        <f t="shared" ref="I31" si="36">(IF(E31="SELL",F31-G31,IF(E31="BUY",G31-F31)))*C31*D33</f>
        <v>30000</v>
      </c>
      <c r="J31" s="56">
        <f t="shared" ref="J31" si="37">(IF(E31="SELL",IF(H31="",0,G31-H31),IF(E31="BUY",IF(H31="",0,H31-G31))))*C31*D31</f>
        <v>30000</v>
      </c>
      <c r="K31" s="56">
        <f t="shared" ref="K31" si="38">SUM(I31,J31)</f>
        <v>60000</v>
      </c>
    </row>
    <row r="32" spans="1:11" s="146" customFormat="1" ht="15.75">
      <c r="A32" s="11">
        <v>43783</v>
      </c>
      <c r="B32" s="12" t="s">
        <v>12</v>
      </c>
      <c r="C32" s="15">
        <v>5000</v>
      </c>
      <c r="D32" s="12">
        <v>3</v>
      </c>
      <c r="E32" s="12" t="s">
        <v>9</v>
      </c>
      <c r="F32" s="13">
        <v>194</v>
      </c>
      <c r="G32" s="169">
        <v>193</v>
      </c>
      <c r="H32" s="56">
        <v>0</v>
      </c>
      <c r="I32" s="56">
        <f t="shared" ref="I32" si="39">(IF(E32="SELL",F32-G32,IF(E32="BUY",G32-F32)))*C32*D34</f>
        <v>-15000</v>
      </c>
      <c r="J32" s="56">
        <v>0</v>
      </c>
      <c r="K32" s="56">
        <f t="shared" ref="K32" si="40">SUM(I32,J32)</f>
        <v>-15000</v>
      </c>
    </row>
    <row r="33" spans="1:11" s="146" customFormat="1" ht="15.75">
      <c r="A33" s="11">
        <v>43783</v>
      </c>
      <c r="B33" s="12" t="s">
        <v>20</v>
      </c>
      <c r="C33" s="15">
        <v>100</v>
      </c>
      <c r="D33" s="12">
        <v>3</v>
      </c>
      <c r="E33" s="12" t="s">
        <v>9</v>
      </c>
      <c r="F33" s="13">
        <v>38218</v>
      </c>
      <c r="G33" s="169">
        <v>38300</v>
      </c>
      <c r="H33" s="56">
        <v>38380</v>
      </c>
      <c r="I33" s="56">
        <f t="shared" ref="I33" si="41">(IF(E33="SELL",F33-G33,IF(E33="BUY",G33-F33)))*C33*D35</f>
        <v>24600</v>
      </c>
      <c r="J33" s="56">
        <v>0</v>
      </c>
      <c r="K33" s="56">
        <f t="shared" ref="K33" si="42">SUM(I33,J33)</f>
        <v>24600</v>
      </c>
    </row>
    <row r="34" spans="1:11" s="146" customFormat="1" ht="15.75">
      <c r="A34" s="11">
        <v>43781</v>
      </c>
      <c r="B34" s="12" t="s">
        <v>12</v>
      </c>
      <c r="C34" s="15">
        <v>5000</v>
      </c>
      <c r="D34" s="12">
        <v>3</v>
      </c>
      <c r="E34" s="12" t="s">
        <v>8</v>
      </c>
      <c r="F34" s="13">
        <v>195.1</v>
      </c>
      <c r="G34" s="169">
        <v>194.1</v>
      </c>
      <c r="H34" s="56">
        <v>193.1</v>
      </c>
      <c r="I34" s="56">
        <f t="shared" ref="I34" si="43">(IF(E34="SELL",F34-G34,IF(E34="BUY",G34-F34)))*C34*D36</f>
        <v>15000</v>
      </c>
      <c r="J34" s="56">
        <v>0</v>
      </c>
      <c r="K34" s="56">
        <f t="shared" ref="K34" si="44">SUM(I34,J34)</f>
        <v>15000</v>
      </c>
    </row>
    <row r="35" spans="1:11" s="146" customFormat="1" ht="15.75">
      <c r="A35" s="11">
        <v>43777</v>
      </c>
      <c r="B35" s="12" t="s">
        <v>20</v>
      </c>
      <c r="C35" s="15">
        <v>100</v>
      </c>
      <c r="D35" s="12">
        <v>3</v>
      </c>
      <c r="E35" s="12" t="s">
        <v>8</v>
      </c>
      <c r="F35" s="13">
        <v>37700</v>
      </c>
      <c r="G35" s="169">
        <v>37600</v>
      </c>
      <c r="H35" s="56">
        <v>37500</v>
      </c>
      <c r="I35" s="56">
        <f t="shared" ref="I35" si="45">(IF(E35="SELL",F35-G35,IF(E35="BUY",G35-F35)))*C35*D37</f>
        <v>30000</v>
      </c>
      <c r="J35" s="56">
        <f t="shared" ref="J35" si="46">(IF(E35="SELL",IF(H35="",0,G35-H35),IF(E35="BUY",IF(H35="",0,H35-G35))))*C35*D35</f>
        <v>30000</v>
      </c>
      <c r="K35" s="56">
        <f t="shared" ref="K35" si="47">SUM(I35,J35)</f>
        <v>60000</v>
      </c>
    </row>
    <row r="36" spans="1:11" s="146" customFormat="1" ht="15.75">
      <c r="A36" s="11">
        <v>43777</v>
      </c>
      <c r="B36" s="12" t="s">
        <v>20</v>
      </c>
      <c r="C36" s="15">
        <v>100</v>
      </c>
      <c r="D36" s="12">
        <v>3</v>
      </c>
      <c r="E36" s="12" t="s">
        <v>9</v>
      </c>
      <c r="F36" s="13">
        <v>37850</v>
      </c>
      <c r="G36" s="169">
        <v>37750</v>
      </c>
      <c r="H36" s="56">
        <v>0</v>
      </c>
      <c r="I36" s="56">
        <f t="shared" ref="I36" si="48">(IF(E36="SELL",F36-G36,IF(E36="BUY",G36-F36)))*C36*D38</f>
        <v>-30000</v>
      </c>
      <c r="J36" s="56">
        <v>0</v>
      </c>
      <c r="K36" s="56">
        <f t="shared" ref="K36" si="49">SUM(I36,J36)</f>
        <v>-30000</v>
      </c>
    </row>
    <row r="37" spans="1:11" s="146" customFormat="1" ht="15.75">
      <c r="A37" s="11">
        <v>43776</v>
      </c>
      <c r="B37" s="12" t="s">
        <v>20</v>
      </c>
      <c r="C37" s="15">
        <v>100</v>
      </c>
      <c r="D37" s="12">
        <v>3</v>
      </c>
      <c r="E37" s="12" t="s">
        <v>8</v>
      </c>
      <c r="F37" s="13">
        <v>38000</v>
      </c>
      <c r="G37" s="169">
        <v>37900</v>
      </c>
      <c r="H37" s="56">
        <v>37800</v>
      </c>
      <c r="I37" s="56">
        <f t="shared" ref="I37" si="50">(IF(E37="SELL",F37-G37,IF(E37="BUY",G37-F37)))*C37*D39</f>
        <v>30000</v>
      </c>
      <c r="J37" s="56">
        <f t="shared" ref="J37" si="51">(IF(E37="SELL",IF(H37="",0,G37-H37),IF(E37="BUY",IF(H37="",0,H37-G37))))*C37*D37</f>
        <v>30000</v>
      </c>
      <c r="K37" s="56">
        <f t="shared" ref="K37" si="52">SUM(I37,J37)</f>
        <v>60000</v>
      </c>
    </row>
    <row r="38" spans="1:11" s="146" customFormat="1" ht="15.75">
      <c r="A38" s="11">
        <v>43776</v>
      </c>
      <c r="B38" s="12" t="s">
        <v>12</v>
      </c>
      <c r="C38" s="15">
        <v>5000</v>
      </c>
      <c r="D38" s="12">
        <v>3</v>
      </c>
      <c r="E38" s="12" t="s">
        <v>9</v>
      </c>
      <c r="F38" s="13">
        <v>191.05</v>
      </c>
      <c r="G38" s="169">
        <v>192</v>
      </c>
      <c r="H38" s="56">
        <v>192.8</v>
      </c>
      <c r="I38" s="56">
        <f t="shared" ref="I38" si="53">(IF(E38="SELL",F38-G38,IF(E38="BUY",G38-F38)))*C38*D40</f>
        <v>14249.999999999831</v>
      </c>
      <c r="J38" s="56">
        <f t="shared" ref="J38" si="54">(IF(E38="SELL",IF(H38="",0,G38-H38),IF(E38="BUY",IF(H38="",0,H38-G38))))*C38*D38</f>
        <v>12000.000000000171</v>
      </c>
      <c r="K38" s="56">
        <f t="shared" ref="K38" si="55">SUM(I38,J38)</f>
        <v>26250</v>
      </c>
    </row>
    <row r="39" spans="1:11" s="146" customFormat="1" ht="15.75">
      <c r="A39" s="11">
        <v>43775</v>
      </c>
      <c r="B39" s="12" t="s">
        <v>20</v>
      </c>
      <c r="C39" s="15">
        <v>100</v>
      </c>
      <c r="D39" s="12">
        <v>3</v>
      </c>
      <c r="E39" s="12" t="s">
        <v>9</v>
      </c>
      <c r="F39" s="13">
        <v>38051</v>
      </c>
      <c r="G39" s="169">
        <v>37951</v>
      </c>
      <c r="H39" s="56">
        <v>0</v>
      </c>
      <c r="I39" s="56">
        <f t="shared" ref="I39" si="56">(IF(E39="SELL",F39-G39,IF(E39="BUY",G39-F39)))*C39*D41</f>
        <v>-30000</v>
      </c>
      <c r="J39" s="56">
        <v>0</v>
      </c>
      <c r="K39" s="56">
        <f t="shared" ref="K39" si="57">SUM(I39,J39)</f>
        <v>-30000</v>
      </c>
    </row>
    <row r="40" spans="1:11" s="146" customFormat="1" ht="15.75">
      <c r="A40" s="11">
        <v>43774</v>
      </c>
      <c r="B40" s="12" t="s">
        <v>20</v>
      </c>
      <c r="C40" s="15">
        <v>100</v>
      </c>
      <c r="D40" s="12">
        <v>3</v>
      </c>
      <c r="E40" s="12" t="s">
        <v>8</v>
      </c>
      <c r="F40" s="13">
        <v>38320</v>
      </c>
      <c r="G40" s="169">
        <v>38230</v>
      </c>
      <c r="H40" s="56">
        <v>38135</v>
      </c>
      <c r="I40" s="56">
        <f t="shared" ref="I40" si="58">(IF(E40="SELL",F40-G40,IF(E40="BUY",G40-F40)))*C40*D42</f>
        <v>27000</v>
      </c>
      <c r="J40" s="56">
        <v>0</v>
      </c>
      <c r="K40" s="56">
        <f t="shared" ref="K40" si="59">SUM(I40,J40)</f>
        <v>27000</v>
      </c>
    </row>
    <row r="41" spans="1:11" s="146" customFormat="1" ht="15.75">
      <c r="A41" s="11">
        <v>43774</v>
      </c>
      <c r="B41" s="12" t="s">
        <v>12</v>
      </c>
      <c r="C41" s="15">
        <v>5000</v>
      </c>
      <c r="D41" s="12">
        <v>3</v>
      </c>
      <c r="E41" s="12" t="s">
        <v>9</v>
      </c>
      <c r="F41" s="13">
        <v>191.35</v>
      </c>
      <c r="G41" s="169">
        <v>192.2</v>
      </c>
      <c r="H41" s="56">
        <v>193.35</v>
      </c>
      <c r="I41" s="56">
        <f t="shared" ref="I41" si="60">(IF(E41="SELL",F41-G41,IF(E41="BUY",G41-F41)))*C41*D43</f>
        <v>12749.999999999916</v>
      </c>
      <c r="J41" s="56">
        <v>0</v>
      </c>
      <c r="K41" s="56">
        <f t="shared" ref="K41" si="61">SUM(I41,J41)</f>
        <v>12749.999999999916</v>
      </c>
    </row>
    <row r="42" spans="1:11" s="146" customFormat="1" ht="15.75">
      <c r="A42" s="11">
        <v>43773</v>
      </c>
      <c r="B42" s="12" t="s">
        <v>12</v>
      </c>
      <c r="C42" s="15">
        <v>5000</v>
      </c>
      <c r="D42" s="12">
        <v>3</v>
      </c>
      <c r="E42" s="12" t="s">
        <v>9</v>
      </c>
      <c r="F42" s="13">
        <v>190.35</v>
      </c>
      <c r="G42" s="169">
        <v>191.35</v>
      </c>
      <c r="H42" s="56">
        <v>192.35</v>
      </c>
      <c r="I42" s="56">
        <f t="shared" ref="I42" si="62">(IF(E42="SELL",F42-G42,IF(E42="BUY",G42-F42)))*C42*D44</f>
        <v>15000</v>
      </c>
      <c r="J42" s="56">
        <f t="shared" ref="J42" si="63">(IF(E42="SELL",IF(H42="",0,G42-H42),IF(E42="BUY",IF(H42="",0,H42-G42))))*C42*D42</f>
        <v>15000</v>
      </c>
      <c r="K42" s="56">
        <f t="shared" ref="K42" si="64">SUM(I42,J42)</f>
        <v>30000</v>
      </c>
    </row>
    <row r="43" spans="1:11" s="146" customFormat="1" ht="15.75">
      <c r="A43" s="11">
        <v>43769</v>
      </c>
      <c r="B43" s="12" t="s">
        <v>20</v>
      </c>
      <c r="C43" s="15">
        <v>100</v>
      </c>
      <c r="D43" s="12">
        <v>3</v>
      </c>
      <c r="E43" s="12" t="s">
        <v>9</v>
      </c>
      <c r="F43" s="13">
        <v>38170</v>
      </c>
      <c r="G43" s="169">
        <v>38300</v>
      </c>
      <c r="H43" s="56">
        <v>38400</v>
      </c>
      <c r="I43" s="56">
        <f t="shared" ref="I43" si="65">(IF(E43="SELL",F43-G43,IF(E43="BUY",G43-F43)))*C43*D45</f>
        <v>39000</v>
      </c>
      <c r="J43" s="56">
        <f t="shared" ref="J43" si="66">(IF(E43="SELL",IF(H43="",0,G43-H43),IF(E43="BUY",IF(H43="",0,H43-G43))))*C43*D43</f>
        <v>30000</v>
      </c>
      <c r="K43" s="56">
        <f t="shared" ref="K43" si="67">SUM(I43,J43)</f>
        <v>69000</v>
      </c>
    </row>
    <row r="44" spans="1:11" s="146" customFormat="1" ht="15.75">
      <c r="A44" s="11">
        <v>43760</v>
      </c>
      <c r="B44" s="12" t="s">
        <v>16</v>
      </c>
      <c r="C44" s="15">
        <v>100</v>
      </c>
      <c r="D44" s="12">
        <v>3</v>
      </c>
      <c r="E44" s="12" t="s">
        <v>9</v>
      </c>
      <c r="F44" s="13">
        <v>3840</v>
      </c>
      <c r="G44" s="169">
        <v>3860</v>
      </c>
      <c r="H44" s="56">
        <v>3890</v>
      </c>
      <c r="I44" s="56">
        <f t="shared" ref="I44" si="68">(IF(E44="SELL",F44-G44,IF(E44="BUY",G44-F44)))*C44*D46</f>
        <v>6000</v>
      </c>
      <c r="J44" s="56">
        <f t="shared" ref="J44" si="69">(IF(E44="SELL",IF(H44="",0,G44-H44),IF(E44="BUY",IF(H44="",0,H44-G44))))*C44*D44</f>
        <v>9000</v>
      </c>
      <c r="K44" s="56">
        <f t="shared" ref="K44" si="70">SUM(I44,J44)</f>
        <v>15000</v>
      </c>
    </row>
    <row r="45" spans="1:11" s="146" customFormat="1" ht="15.75">
      <c r="A45" s="11">
        <v>43760</v>
      </c>
      <c r="B45" s="12" t="s">
        <v>13</v>
      </c>
      <c r="C45" s="15">
        <v>1250</v>
      </c>
      <c r="D45" s="12">
        <v>3</v>
      </c>
      <c r="E45" s="12" t="s">
        <v>8</v>
      </c>
      <c r="F45" s="13">
        <v>439</v>
      </c>
      <c r="G45" s="169">
        <v>435</v>
      </c>
      <c r="H45" s="56">
        <v>430</v>
      </c>
      <c r="I45" s="56">
        <f t="shared" ref="I45" si="71">(IF(E45="SELL",F45-G45,IF(E45="BUY",G45-F45)))*C45*D47</f>
        <v>15000</v>
      </c>
      <c r="J45" s="56">
        <v>0</v>
      </c>
      <c r="K45" s="56">
        <f t="shared" ref="K45" si="72">SUM(I45,J45)</f>
        <v>15000</v>
      </c>
    </row>
    <row r="46" spans="1:11" s="146" customFormat="1" ht="15.75">
      <c r="A46" s="11">
        <v>43760</v>
      </c>
      <c r="B46" s="12" t="s">
        <v>20</v>
      </c>
      <c r="C46" s="15">
        <v>100</v>
      </c>
      <c r="D46" s="12">
        <v>3</v>
      </c>
      <c r="E46" s="12" t="s">
        <v>9</v>
      </c>
      <c r="F46" s="13">
        <v>38050</v>
      </c>
      <c r="G46" s="169">
        <v>38150</v>
      </c>
      <c r="H46" s="56">
        <v>38250</v>
      </c>
      <c r="I46" s="56">
        <f t="shared" ref="I46" si="73">(IF(E46="SELL",F46-G46,IF(E46="BUY",G46-F46)))*C46*D48</f>
        <v>30000</v>
      </c>
      <c r="J46" s="56">
        <f t="shared" ref="J46" si="74">(IF(E46="SELL",IF(H46="",0,G46-H46),IF(E46="BUY",IF(H46="",0,H46-G46))))*C46*D46</f>
        <v>30000</v>
      </c>
      <c r="K46" s="56">
        <f t="shared" ref="K46" si="75">SUM(I46,J46)</f>
        <v>60000</v>
      </c>
    </row>
    <row r="47" spans="1:11" s="145" customFormat="1" ht="15.75">
      <c r="A47" s="11">
        <v>43752</v>
      </c>
      <c r="B47" s="12" t="s">
        <v>20</v>
      </c>
      <c r="C47" s="15">
        <v>100</v>
      </c>
      <c r="D47" s="12">
        <v>3</v>
      </c>
      <c r="E47" s="12" t="s">
        <v>8</v>
      </c>
      <c r="F47" s="13">
        <v>37800</v>
      </c>
      <c r="G47" s="13">
        <v>37900</v>
      </c>
      <c r="H47" s="56">
        <v>188.2</v>
      </c>
      <c r="I47" s="56">
        <f t="shared" ref="I47" si="76">(IF(E47="SELL",F47-G47,IF(E47="BUY",G47-F47)))*C47*D49</f>
        <v>-30000</v>
      </c>
      <c r="J47" s="56">
        <v>0</v>
      </c>
      <c r="K47" s="56">
        <f t="shared" ref="K47" si="77">SUM(I47,J47)</f>
        <v>-30000</v>
      </c>
    </row>
    <row r="48" spans="1:11" s="143" customFormat="1" ht="15.75">
      <c r="A48" s="11">
        <v>43749</v>
      </c>
      <c r="B48" s="12" t="s">
        <v>12</v>
      </c>
      <c r="C48" s="15">
        <v>5000</v>
      </c>
      <c r="D48" s="12">
        <v>3</v>
      </c>
      <c r="E48" s="12" t="s">
        <v>9</v>
      </c>
      <c r="F48" s="13">
        <v>185.1</v>
      </c>
      <c r="G48" s="13">
        <v>186.5</v>
      </c>
      <c r="H48" s="56">
        <v>188.2</v>
      </c>
      <c r="I48" s="56">
        <f t="shared" ref="I48" si="78">(IF(E48="SELL",F48-G48,IF(E48="BUY",G48-F48)))*C48*D50</f>
        <v>21000.000000000084</v>
      </c>
      <c r="J48" s="56">
        <v>0</v>
      </c>
      <c r="K48" s="56">
        <f t="shared" ref="K48" si="79">SUM(I48,J48)</f>
        <v>21000.000000000084</v>
      </c>
    </row>
    <row r="49" spans="1:11" s="143" customFormat="1" ht="15.75">
      <c r="A49" s="11">
        <v>43749</v>
      </c>
      <c r="B49" s="12" t="s">
        <v>20</v>
      </c>
      <c r="C49" s="15">
        <v>100</v>
      </c>
      <c r="D49" s="12">
        <v>3</v>
      </c>
      <c r="E49" s="12" t="s">
        <v>9</v>
      </c>
      <c r="F49" s="13">
        <v>38100</v>
      </c>
      <c r="G49" s="13">
        <v>38200</v>
      </c>
      <c r="H49" s="56">
        <v>38300</v>
      </c>
      <c r="I49" s="56">
        <f t="shared" ref="I49" si="80">(IF(E49="SELL",F49-G49,IF(E49="BUY",G49-F49)))*C49*D51</f>
        <v>30000</v>
      </c>
      <c r="J49" s="56">
        <f t="shared" ref="J49" si="81">(IF(E49="SELL",IF(H49="",0,G49-H49),IF(E49="BUY",IF(H49="",0,H49-G49))))*C49*D49</f>
        <v>30000</v>
      </c>
      <c r="K49" s="56">
        <f t="shared" ref="K49" si="82">SUM(I49,J49)</f>
        <v>60000</v>
      </c>
    </row>
    <row r="50" spans="1:11" s="143" customFormat="1" ht="15.75">
      <c r="A50" s="11">
        <v>43748</v>
      </c>
      <c r="B50" s="12" t="s">
        <v>12</v>
      </c>
      <c r="C50" s="15">
        <v>5000</v>
      </c>
      <c r="D50" s="12">
        <v>3</v>
      </c>
      <c r="E50" s="12" t="s">
        <v>9</v>
      </c>
      <c r="F50" s="13">
        <v>185.1</v>
      </c>
      <c r="G50" s="13">
        <v>185.1</v>
      </c>
      <c r="H50" s="56">
        <v>0</v>
      </c>
      <c r="I50" s="56">
        <f t="shared" ref="I50" si="83">(IF(E50="SELL",F50-G50,IF(E50="BUY",G50-F50)))*C50*D52</f>
        <v>0</v>
      </c>
      <c r="J50" s="56">
        <v>0</v>
      </c>
      <c r="K50" s="56">
        <f t="shared" ref="K50" si="84">SUM(I50,J50)</f>
        <v>0</v>
      </c>
    </row>
    <row r="51" spans="1:11" s="143" customFormat="1" ht="15.75">
      <c r="A51" s="11">
        <v>43748</v>
      </c>
      <c r="B51" s="12" t="s">
        <v>12</v>
      </c>
      <c r="C51" s="15">
        <v>5000</v>
      </c>
      <c r="D51" s="12">
        <v>3</v>
      </c>
      <c r="E51" s="12" t="s">
        <v>9</v>
      </c>
      <c r="F51" s="13">
        <v>185</v>
      </c>
      <c r="G51" s="13">
        <v>186.2</v>
      </c>
      <c r="H51" s="56">
        <v>187</v>
      </c>
      <c r="I51" s="56">
        <f t="shared" ref="I51" si="85">(IF(E51="SELL",F51-G51,IF(E51="BUY",G51-F51)))*C51*D53</f>
        <v>17999.999999999833</v>
      </c>
      <c r="J51" s="56">
        <v>0</v>
      </c>
      <c r="K51" s="56">
        <f t="shared" ref="K51" si="86">SUM(I51,J51)</f>
        <v>17999.999999999833</v>
      </c>
    </row>
    <row r="52" spans="1:11" s="143" customFormat="1" ht="15.75">
      <c r="A52" s="11">
        <v>43748</v>
      </c>
      <c r="B52" s="12" t="s">
        <v>12</v>
      </c>
      <c r="C52" s="15">
        <v>5000</v>
      </c>
      <c r="D52" s="12">
        <v>3</v>
      </c>
      <c r="E52" s="12" t="s">
        <v>9</v>
      </c>
      <c r="F52" s="13">
        <v>185</v>
      </c>
      <c r="G52" s="13">
        <v>186.2</v>
      </c>
      <c r="H52" s="56">
        <v>187</v>
      </c>
      <c r="I52" s="56">
        <f t="shared" ref="I52" si="87">(IF(E52="SELL",F52-G52,IF(E52="BUY",G52-F52)))*C52*D54</f>
        <v>17999.999999999833</v>
      </c>
      <c r="J52" s="56">
        <v>0</v>
      </c>
      <c r="K52" s="56">
        <f t="shared" ref="K52" si="88">SUM(I52,J52)</f>
        <v>17999.999999999833</v>
      </c>
    </row>
    <row r="53" spans="1:11" s="143" customFormat="1" ht="15.75">
      <c r="A53" s="11">
        <v>43748</v>
      </c>
      <c r="B53" s="12" t="s">
        <v>20</v>
      </c>
      <c r="C53" s="15">
        <v>100</v>
      </c>
      <c r="D53" s="12">
        <v>3</v>
      </c>
      <c r="E53" s="12" t="s">
        <v>9</v>
      </c>
      <c r="F53" s="13">
        <v>38535</v>
      </c>
      <c r="G53" s="13">
        <v>38420</v>
      </c>
      <c r="H53" s="56">
        <v>0</v>
      </c>
      <c r="I53" s="56">
        <f t="shared" ref="I53" si="89">(IF(E53="SELL",F53-G53,IF(E53="BUY",G53-F53)))*C53*D55</f>
        <v>-34500</v>
      </c>
      <c r="J53" s="56">
        <v>0</v>
      </c>
      <c r="K53" s="56">
        <f t="shared" ref="K53" si="90">SUM(I53,J53)</f>
        <v>-34500</v>
      </c>
    </row>
    <row r="54" spans="1:11" s="143" customFormat="1" ht="15.75">
      <c r="A54" s="11">
        <v>43745</v>
      </c>
      <c r="B54" s="12" t="s">
        <v>20</v>
      </c>
      <c r="C54" s="15">
        <v>100</v>
      </c>
      <c r="D54" s="12">
        <v>3</v>
      </c>
      <c r="E54" s="12" t="s">
        <v>8</v>
      </c>
      <c r="F54" s="13">
        <v>38200</v>
      </c>
      <c r="G54" s="13">
        <v>38100</v>
      </c>
      <c r="H54" s="56">
        <v>38000</v>
      </c>
      <c r="I54" s="56">
        <f t="shared" ref="I54" si="91">(IF(E54="SELL",F54-G54,IF(E54="BUY",G54-F54)))*C54*D56</f>
        <v>30000</v>
      </c>
      <c r="J54" s="56">
        <v>0</v>
      </c>
      <c r="K54" s="56">
        <f t="shared" ref="K54" si="92">SUM(I54,J54)</f>
        <v>30000</v>
      </c>
    </row>
    <row r="55" spans="1:11" s="143" customFormat="1" ht="15.75">
      <c r="A55" s="11">
        <v>43745</v>
      </c>
      <c r="B55" s="12" t="s">
        <v>16</v>
      </c>
      <c r="C55" s="15">
        <v>100</v>
      </c>
      <c r="D55" s="12">
        <v>3</v>
      </c>
      <c r="E55" s="12" t="s">
        <v>9</v>
      </c>
      <c r="F55" s="13">
        <v>3790</v>
      </c>
      <c r="G55" s="13">
        <v>3820</v>
      </c>
      <c r="H55" s="56">
        <v>3850</v>
      </c>
      <c r="I55" s="56">
        <f t="shared" ref="I55" si="93">(IF(E55="SELL",F55-G55,IF(E55="BUY",G55-F55)))*C55*D57</f>
        <v>9000</v>
      </c>
      <c r="J55" s="56">
        <v>0</v>
      </c>
      <c r="K55" s="56">
        <f t="shared" ref="K55" si="94">SUM(I55,J55)</f>
        <v>9000</v>
      </c>
    </row>
    <row r="56" spans="1:11" s="143" customFormat="1" ht="15.75">
      <c r="A56" s="11">
        <v>43742</v>
      </c>
      <c r="B56" s="12" t="s">
        <v>12</v>
      </c>
      <c r="C56" s="15">
        <v>5000</v>
      </c>
      <c r="D56" s="12">
        <v>3</v>
      </c>
      <c r="E56" s="12" t="s">
        <v>9</v>
      </c>
      <c r="F56" s="13">
        <v>181.5</v>
      </c>
      <c r="G56" s="13">
        <v>181.5</v>
      </c>
      <c r="H56" s="56">
        <v>0</v>
      </c>
      <c r="I56" s="56">
        <f t="shared" ref="I56" si="95">(IF(E56="SELL",F56-G56,IF(E56="BUY",G56-F56)))*C56*D58</f>
        <v>0</v>
      </c>
      <c r="J56" s="56">
        <v>0</v>
      </c>
      <c r="K56" s="56">
        <f t="shared" ref="K56" si="96">SUM(I56,J56)</f>
        <v>0</v>
      </c>
    </row>
    <row r="57" spans="1:11" s="143" customFormat="1" ht="15.75">
      <c r="A57" s="11">
        <v>43742</v>
      </c>
      <c r="B57" s="12" t="s">
        <v>20</v>
      </c>
      <c r="C57" s="15">
        <v>100</v>
      </c>
      <c r="D57" s="12">
        <v>3</v>
      </c>
      <c r="E57" s="12" t="s">
        <v>9</v>
      </c>
      <c r="F57" s="13">
        <v>38406</v>
      </c>
      <c r="G57" s="13">
        <v>38550</v>
      </c>
      <c r="H57" s="56">
        <v>38699</v>
      </c>
      <c r="I57" s="56">
        <f t="shared" ref="I57" si="97">(IF(E57="SELL",F57-G57,IF(E57="BUY",G57-F57)))*C57*D59</f>
        <v>43200</v>
      </c>
      <c r="J57" s="56">
        <f t="shared" ref="J57" si="98">(IF(E57="SELL",IF(H57="",0,G57-H57),IF(E57="BUY",IF(H57="",0,H57-G57))))*C57*D57</f>
        <v>44700</v>
      </c>
      <c r="K57" s="56">
        <f t="shared" ref="K57" si="99">SUM(I57,J57)</f>
        <v>87900</v>
      </c>
    </row>
    <row r="58" spans="1:11" s="143" customFormat="1" ht="15.75">
      <c r="A58" s="11">
        <v>43741</v>
      </c>
      <c r="B58" s="12" t="s">
        <v>20</v>
      </c>
      <c r="C58" s="15">
        <v>100</v>
      </c>
      <c r="D58" s="12">
        <v>3</v>
      </c>
      <c r="E58" s="12" t="s">
        <v>9</v>
      </c>
      <c r="F58" s="13">
        <v>38256</v>
      </c>
      <c r="G58" s="13">
        <v>38380</v>
      </c>
      <c r="H58" s="56">
        <v>38550</v>
      </c>
      <c r="I58" s="56">
        <f t="shared" ref="I58" si="100">(IF(E58="SELL",F58-G58,IF(E58="BUY",G58-F58)))*C58*D60</f>
        <v>37200</v>
      </c>
      <c r="J58" s="56">
        <f t="shared" ref="J58" si="101">(IF(E58="SELL",IF(H58="",0,G58-H58),IF(E58="BUY",IF(H58="",0,H58-G58))))*C58*D58</f>
        <v>51000</v>
      </c>
      <c r="K58" s="56">
        <f t="shared" ref="K58" si="102">SUM(I58,J58)</f>
        <v>88200</v>
      </c>
    </row>
    <row r="59" spans="1:11" s="143" customFormat="1" ht="15.75">
      <c r="A59" s="11">
        <v>43741</v>
      </c>
      <c r="B59" s="12" t="s">
        <v>20</v>
      </c>
      <c r="C59" s="15">
        <v>100</v>
      </c>
      <c r="D59" s="12">
        <v>3</v>
      </c>
      <c r="E59" s="12" t="s">
        <v>9</v>
      </c>
      <c r="F59" s="13">
        <v>38320</v>
      </c>
      <c r="G59" s="13">
        <v>38235</v>
      </c>
      <c r="H59" s="56">
        <v>0</v>
      </c>
      <c r="I59" s="56">
        <f t="shared" ref="I59" si="103">(IF(E59="SELL",F59-G59,IF(E59="BUY",G59-F59)))*C59*D61</f>
        <v>-25500</v>
      </c>
      <c r="J59" s="56">
        <v>0</v>
      </c>
      <c r="K59" s="56">
        <f t="shared" ref="K59" si="104">SUM(I59,J59)</f>
        <v>-25500</v>
      </c>
    </row>
    <row r="60" spans="1:11" s="143" customFormat="1" ht="15.75">
      <c r="A60" s="11">
        <v>43739</v>
      </c>
      <c r="B60" s="12" t="s">
        <v>20</v>
      </c>
      <c r="C60" s="15">
        <v>100</v>
      </c>
      <c r="D60" s="12">
        <v>3</v>
      </c>
      <c r="E60" s="12" t="s">
        <v>9</v>
      </c>
      <c r="F60" s="13">
        <v>37551</v>
      </c>
      <c r="G60" s="13">
        <v>37455</v>
      </c>
      <c r="H60" s="56">
        <v>0</v>
      </c>
      <c r="I60" s="56">
        <f t="shared" ref="I60" si="105">(IF(E60="SELL",F60-G60,IF(E60="BUY",G60-F60)))*C60*D62</f>
        <v>-28800</v>
      </c>
      <c r="J60" s="56">
        <v>0</v>
      </c>
      <c r="K60" s="56">
        <f t="shared" ref="K60" si="106">SUM(I60,J60)</f>
        <v>-28800</v>
      </c>
    </row>
    <row r="61" spans="1:11" s="143" customFormat="1" ht="15.75">
      <c r="A61" s="11">
        <v>43739</v>
      </c>
      <c r="B61" s="12" t="s">
        <v>20</v>
      </c>
      <c r="C61" s="15">
        <v>100</v>
      </c>
      <c r="D61" s="12">
        <v>3</v>
      </c>
      <c r="E61" s="12" t="s">
        <v>9</v>
      </c>
      <c r="F61" s="13">
        <v>37335</v>
      </c>
      <c r="G61" s="13">
        <v>37251</v>
      </c>
      <c r="H61" s="56">
        <v>0</v>
      </c>
      <c r="I61" s="56">
        <f t="shared" ref="I61" si="107">(IF(E61="SELL",F61-G61,IF(E61="BUY",G61-F61)))*C61*D63</f>
        <v>-25200</v>
      </c>
      <c r="J61" s="56">
        <v>0</v>
      </c>
      <c r="K61" s="56">
        <f t="shared" ref="K61" si="108">SUM(I61,J61)</f>
        <v>-25200</v>
      </c>
    </row>
    <row r="62" spans="1:11" s="143" customFormat="1" ht="15.75">
      <c r="A62" s="11">
        <v>43738</v>
      </c>
      <c r="B62" s="12" t="s">
        <v>20</v>
      </c>
      <c r="C62" s="15">
        <v>100</v>
      </c>
      <c r="D62" s="12">
        <v>3</v>
      </c>
      <c r="E62" s="12" t="s">
        <v>8</v>
      </c>
      <c r="F62" s="13">
        <v>37730</v>
      </c>
      <c r="G62" s="13">
        <v>37635</v>
      </c>
      <c r="H62" s="56">
        <v>37530</v>
      </c>
      <c r="I62" s="56">
        <f t="shared" ref="I62" si="109">(IF(E62="SELL",F62-G62,IF(E62="BUY",G62-F62)))*C62*D64</f>
        <v>28500</v>
      </c>
      <c r="J62" s="56">
        <v>0</v>
      </c>
      <c r="K62" s="56">
        <f t="shared" ref="K62" si="110">SUM(I62,J62)</f>
        <v>28500</v>
      </c>
    </row>
    <row r="63" spans="1:11" s="143" customFormat="1" ht="15.75">
      <c r="A63" s="11">
        <v>43735</v>
      </c>
      <c r="B63" s="12" t="s">
        <v>12</v>
      </c>
      <c r="C63" s="15">
        <v>5000</v>
      </c>
      <c r="D63" s="12">
        <v>3</v>
      </c>
      <c r="E63" s="12" t="s">
        <v>9</v>
      </c>
      <c r="F63" s="13">
        <v>183</v>
      </c>
      <c r="G63" s="13">
        <v>183.8</v>
      </c>
      <c r="H63" s="56">
        <v>185.1</v>
      </c>
      <c r="I63" s="56">
        <f t="shared" ref="I63" si="111">(IF(E63="SELL",F63-G63,IF(E63="BUY",G63-F63)))*C63*D65</f>
        <v>12000.000000000171</v>
      </c>
      <c r="J63" s="56">
        <f t="shared" ref="J63" si="112">(IF(E63="SELL",IF(H63="",0,G63-H63),IF(E63="BUY",IF(H63="",0,H63-G63))))*C63*D63</f>
        <v>19499.999999999745</v>
      </c>
      <c r="K63" s="56">
        <f t="shared" ref="K63" si="113">SUM(I63,J63)</f>
        <v>31499.999999999916</v>
      </c>
    </row>
    <row r="64" spans="1:11" s="143" customFormat="1" ht="15.75">
      <c r="A64" s="11">
        <v>43735</v>
      </c>
      <c r="B64" s="12" t="s">
        <v>20</v>
      </c>
      <c r="C64" s="15">
        <v>100</v>
      </c>
      <c r="D64" s="12">
        <v>3</v>
      </c>
      <c r="E64" s="12" t="s">
        <v>8</v>
      </c>
      <c r="F64" s="13">
        <v>37392</v>
      </c>
      <c r="G64" s="13">
        <v>37300</v>
      </c>
      <c r="H64" s="56">
        <v>37200</v>
      </c>
      <c r="I64" s="56">
        <f t="shared" ref="I64" si="114">(IF(E64="SELL",F64-G64,IF(E64="BUY",G64-F64)))*C64*D66</f>
        <v>27600</v>
      </c>
      <c r="J64" s="56">
        <v>0</v>
      </c>
      <c r="K64" s="56">
        <f t="shared" ref="K64" si="115">SUM(I64,J64)</f>
        <v>27600</v>
      </c>
    </row>
    <row r="65" spans="1:11" s="143" customFormat="1" ht="15.75">
      <c r="A65" s="11">
        <v>43734</v>
      </c>
      <c r="B65" s="12" t="s">
        <v>20</v>
      </c>
      <c r="C65" s="15">
        <v>100</v>
      </c>
      <c r="D65" s="12">
        <v>3</v>
      </c>
      <c r="E65" s="12" t="s">
        <v>9</v>
      </c>
      <c r="F65" s="13">
        <v>37688</v>
      </c>
      <c r="G65" s="13">
        <v>37763</v>
      </c>
      <c r="H65" s="56">
        <v>37838</v>
      </c>
      <c r="I65" s="56">
        <f t="shared" ref="I65" si="116">(IF(E65="SELL",F65-G65,IF(E65="BUY",G65-F65)))*C65*D67</f>
        <v>22500</v>
      </c>
      <c r="J65" s="56">
        <v>0</v>
      </c>
      <c r="K65" s="56">
        <f t="shared" ref="K65" si="117">SUM(I65,J65)</f>
        <v>22500</v>
      </c>
    </row>
    <row r="66" spans="1:11" s="143" customFormat="1" ht="15.75">
      <c r="A66" s="11">
        <v>43734</v>
      </c>
      <c r="B66" s="12" t="s">
        <v>21</v>
      </c>
      <c r="C66" s="15">
        <v>30</v>
      </c>
      <c r="D66" s="12">
        <v>3</v>
      </c>
      <c r="E66" s="12" t="s">
        <v>9</v>
      </c>
      <c r="F66" s="13">
        <v>46550</v>
      </c>
      <c r="G66" s="13">
        <v>46700</v>
      </c>
      <c r="H66" s="56">
        <v>46900</v>
      </c>
      <c r="I66" s="56">
        <f t="shared" ref="I66" si="118">(IF(E66="SELL",F66-G66,IF(E66="BUY",G66-F66)))*C66*D68</f>
        <v>13500</v>
      </c>
      <c r="J66" s="56">
        <v>0</v>
      </c>
      <c r="K66" s="56">
        <f t="shared" ref="K66" si="119">SUM(I66,J66)</f>
        <v>13500</v>
      </c>
    </row>
    <row r="67" spans="1:11" s="143" customFormat="1" ht="15.75">
      <c r="A67" s="11">
        <v>43734</v>
      </c>
      <c r="B67" s="12" t="s">
        <v>16</v>
      </c>
      <c r="C67" s="15">
        <v>100</v>
      </c>
      <c r="D67" s="12">
        <v>3</v>
      </c>
      <c r="E67" s="12" t="s">
        <v>8</v>
      </c>
      <c r="F67" s="13">
        <v>3968</v>
      </c>
      <c r="G67" s="13">
        <v>3938</v>
      </c>
      <c r="H67" s="56">
        <v>3908</v>
      </c>
      <c r="I67" s="56">
        <f t="shared" ref="I67" si="120">(IF(E67="SELL",F67-G67,IF(E67="BUY",G67-F67)))*C67*D69</f>
        <v>9000</v>
      </c>
      <c r="J67" s="56">
        <f t="shared" ref="J67" si="121">(IF(E67="SELL",IF(H67="",0,G67-H67),IF(E67="BUY",IF(H67="",0,H67-G67))))*C67*D67</f>
        <v>9000</v>
      </c>
      <c r="K67" s="56">
        <f t="shared" ref="K67" si="122">SUM(I67,J67)</f>
        <v>18000</v>
      </c>
    </row>
    <row r="68" spans="1:11" s="143" customFormat="1" ht="15.75">
      <c r="A68" s="11">
        <v>43733</v>
      </c>
      <c r="B68" s="12" t="s">
        <v>20</v>
      </c>
      <c r="C68" s="15">
        <v>100</v>
      </c>
      <c r="D68" s="12">
        <v>3</v>
      </c>
      <c r="E68" s="12" t="s">
        <v>9</v>
      </c>
      <c r="F68" s="13">
        <v>38200</v>
      </c>
      <c r="G68" s="13">
        <v>38110</v>
      </c>
      <c r="H68" s="56">
        <v>0</v>
      </c>
      <c r="I68" s="56">
        <f t="shared" ref="I68" si="123">(IF(E68="SELL",F68-G68,IF(E68="BUY",G68-F68)))*C68*D70</f>
        <v>-27000</v>
      </c>
      <c r="J68" s="56">
        <v>0</v>
      </c>
      <c r="K68" s="56">
        <f t="shared" ref="K68" si="124">SUM(I68,J68)</f>
        <v>-27000</v>
      </c>
    </row>
    <row r="69" spans="1:11" s="143" customFormat="1" ht="15.75">
      <c r="A69" s="11">
        <v>43732</v>
      </c>
      <c r="B69" s="12" t="s">
        <v>20</v>
      </c>
      <c r="C69" s="15">
        <v>100</v>
      </c>
      <c r="D69" s="12">
        <v>3</v>
      </c>
      <c r="E69" s="12" t="s">
        <v>8</v>
      </c>
      <c r="F69" s="13">
        <v>37850</v>
      </c>
      <c r="G69" s="13">
        <v>37765</v>
      </c>
      <c r="H69" s="56">
        <v>0</v>
      </c>
      <c r="I69" s="56">
        <f t="shared" ref="I69" si="125">(IF(E69="SELL",F69-G69,IF(E69="BUY",G69-F69)))*C69*D71</f>
        <v>25500</v>
      </c>
      <c r="J69" s="56">
        <v>0</v>
      </c>
      <c r="K69" s="56">
        <f t="shared" ref="K69" si="126">SUM(I69,J69)</f>
        <v>25500</v>
      </c>
    </row>
    <row r="70" spans="1:11" s="142" customFormat="1" ht="15.75">
      <c r="A70" s="11">
        <v>43731</v>
      </c>
      <c r="B70" s="12" t="s">
        <v>20</v>
      </c>
      <c r="C70" s="15">
        <v>100</v>
      </c>
      <c r="D70" s="12">
        <v>3</v>
      </c>
      <c r="E70" s="12" t="s">
        <v>9</v>
      </c>
      <c r="F70" s="13">
        <v>37965</v>
      </c>
      <c r="G70" s="13">
        <v>37865</v>
      </c>
      <c r="H70" s="56">
        <f>(IF(D70="SELL",E70-F70,IF(D70="BUY",F70-E70)))*C70</f>
        <v>0</v>
      </c>
      <c r="I70" s="56">
        <f t="shared" ref="I70" si="127">(IF(E70="SELL",F70-G70,IF(E70="BUY",G70-F70)))*C70*D72</f>
        <v>-30000</v>
      </c>
      <c r="J70" s="56">
        <v>0</v>
      </c>
      <c r="K70" s="56">
        <f t="shared" ref="K70" si="128">SUM(I70,J70)</f>
        <v>-30000</v>
      </c>
    </row>
    <row r="71" spans="1:11" s="142" customFormat="1" ht="15.75">
      <c r="A71" s="11">
        <v>43727</v>
      </c>
      <c r="B71" s="12" t="s">
        <v>12</v>
      </c>
      <c r="C71" s="15">
        <v>5000</v>
      </c>
      <c r="D71" s="12">
        <v>3</v>
      </c>
      <c r="E71" s="12" t="s">
        <v>8</v>
      </c>
      <c r="F71" s="13">
        <v>183.2</v>
      </c>
      <c r="G71" s="13">
        <v>182.2</v>
      </c>
      <c r="H71" s="56">
        <v>181.1</v>
      </c>
      <c r="I71" s="56">
        <f t="shared" ref="I71" si="129">(IF(E71="SELL",F71-G71,IF(E71="BUY",G71-F71)))*C71*D73</f>
        <v>15000</v>
      </c>
      <c r="J71" s="56">
        <v>0</v>
      </c>
      <c r="K71" s="56">
        <f t="shared" ref="K71" si="130">SUM(I71,J71)</f>
        <v>15000</v>
      </c>
    </row>
    <row r="72" spans="1:11" s="142" customFormat="1" ht="15.75">
      <c r="A72" s="11">
        <v>43727</v>
      </c>
      <c r="B72" s="12" t="s">
        <v>20</v>
      </c>
      <c r="C72" s="15">
        <v>100</v>
      </c>
      <c r="D72" s="12">
        <v>3</v>
      </c>
      <c r="E72" s="12" t="s">
        <v>8</v>
      </c>
      <c r="F72" s="13">
        <v>37550</v>
      </c>
      <c r="G72" s="13">
        <v>37635</v>
      </c>
      <c r="H72" s="56">
        <v>0</v>
      </c>
      <c r="I72" s="56">
        <f t="shared" ref="I72" si="131">(IF(E72="SELL",F72-G72,IF(E72="BUY",G72-F72)))*C72*D74</f>
        <v>-25500</v>
      </c>
      <c r="J72" s="56">
        <v>0</v>
      </c>
      <c r="K72" s="56">
        <f t="shared" ref="K72" si="132">SUM(I72,J72)</f>
        <v>-25500</v>
      </c>
    </row>
    <row r="73" spans="1:11" s="142" customFormat="1" ht="15.75">
      <c r="A73" s="11">
        <v>43726</v>
      </c>
      <c r="B73" s="12" t="s">
        <v>20</v>
      </c>
      <c r="C73" s="15">
        <v>100</v>
      </c>
      <c r="D73" s="12">
        <v>3</v>
      </c>
      <c r="E73" s="12" t="s">
        <v>9</v>
      </c>
      <c r="F73" s="13">
        <v>37862</v>
      </c>
      <c r="G73" s="13">
        <v>37951</v>
      </c>
      <c r="H73" s="56">
        <v>38050</v>
      </c>
      <c r="I73" s="56">
        <f t="shared" ref="I73" si="133">(IF(E73="SELL",F73-G73,IF(E73="BUY",G73-F73)))*C73*D75</f>
        <v>26700</v>
      </c>
      <c r="J73" s="56">
        <v>0</v>
      </c>
      <c r="K73" s="56">
        <f t="shared" ref="K73" si="134">SUM(I73,J73)</f>
        <v>26700</v>
      </c>
    </row>
    <row r="74" spans="1:11" s="142" customFormat="1" ht="15.75">
      <c r="A74" s="11">
        <v>43725</v>
      </c>
      <c r="B74" s="12" t="s">
        <v>20</v>
      </c>
      <c r="C74" s="15">
        <v>100</v>
      </c>
      <c r="D74" s="12">
        <v>3</v>
      </c>
      <c r="E74" s="12" t="s">
        <v>9</v>
      </c>
      <c r="F74" s="13">
        <v>38100</v>
      </c>
      <c r="G74" s="13">
        <v>0</v>
      </c>
      <c r="H74" s="56">
        <v>0</v>
      </c>
      <c r="I74" s="56">
        <v>0</v>
      </c>
      <c r="J74" s="56">
        <v>0</v>
      </c>
      <c r="K74" s="56">
        <v>0</v>
      </c>
    </row>
    <row r="75" spans="1:11" s="142" customFormat="1" ht="15.75">
      <c r="A75" s="11">
        <v>43725</v>
      </c>
      <c r="B75" s="12" t="s">
        <v>16</v>
      </c>
      <c r="C75" s="15">
        <v>100</v>
      </c>
      <c r="D75" s="12">
        <v>3</v>
      </c>
      <c r="E75" s="12" t="s">
        <v>9</v>
      </c>
      <c r="F75" s="13">
        <v>4490</v>
      </c>
      <c r="G75" s="13">
        <v>4451</v>
      </c>
      <c r="H75" s="56">
        <v>0</v>
      </c>
      <c r="I75" s="56">
        <f t="shared" ref="I75" si="135">(IF(E75="SELL",F75-G75,IF(E75="BUY",G75-F75)))*C75*D77</f>
        <v>-11700</v>
      </c>
      <c r="J75" s="56">
        <v>0</v>
      </c>
      <c r="K75" s="56">
        <f t="shared" ref="K75" si="136">SUM(I75,J75)</f>
        <v>-11700</v>
      </c>
    </row>
    <row r="76" spans="1:11" s="142" customFormat="1" ht="15.75">
      <c r="A76" s="11">
        <v>43724</v>
      </c>
      <c r="B76" s="12" t="s">
        <v>16</v>
      </c>
      <c r="C76" s="15">
        <v>100</v>
      </c>
      <c r="D76" s="12">
        <v>3</v>
      </c>
      <c r="E76" s="12" t="s">
        <v>9</v>
      </c>
      <c r="F76" s="13">
        <v>4310</v>
      </c>
      <c r="G76" s="13">
        <v>4360</v>
      </c>
      <c r="H76" s="56">
        <v>4410</v>
      </c>
      <c r="I76" s="56">
        <f t="shared" ref="I76" si="137">(IF(E76="SELL",F76-G76,IF(E76="BUY",G76-F76)))*C76*D78</f>
        <v>15000</v>
      </c>
      <c r="J76" s="56">
        <f t="shared" ref="J76" si="138">(IF(E76="SELL",IF(H76="",0,G76-H76),IF(E76="BUY",IF(H76="",0,H76-G76))))*C76*D76</f>
        <v>15000</v>
      </c>
      <c r="K76" s="56">
        <f t="shared" ref="K76" si="139">SUM(I76,J76)</f>
        <v>30000</v>
      </c>
    </row>
    <row r="77" spans="1:11" s="142" customFormat="1" ht="15.75">
      <c r="A77" s="11">
        <v>43724</v>
      </c>
      <c r="B77" s="12" t="s">
        <v>20</v>
      </c>
      <c r="C77" s="15">
        <v>100</v>
      </c>
      <c r="D77" s="12">
        <v>3</v>
      </c>
      <c r="E77" s="12" t="s">
        <v>9</v>
      </c>
      <c r="F77" s="13">
        <v>38050</v>
      </c>
      <c r="G77" s="13">
        <v>38150</v>
      </c>
      <c r="H77" s="56">
        <v>38280</v>
      </c>
      <c r="I77" s="56">
        <f t="shared" ref="I77" si="140">(IF(E77="SELL",F77-G77,IF(E77="BUY",G77-F77)))*C77*D79</f>
        <v>30000</v>
      </c>
      <c r="J77" s="56">
        <v>0</v>
      </c>
      <c r="K77" s="56">
        <f t="shared" ref="K77" si="141">SUM(I77,J77)</f>
        <v>30000</v>
      </c>
    </row>
    <row r="78" spans="1:11" s="142" customFormat="1" ht="15.75">
      <c r="A78" s="11">
        <v>43721</v>
      </c>
      <c r="B78" s="12" t="s">
        <v>12</v>
      </c>
      <c r="C78" s="15">
        <v>5000</v>
      </c>
      <c r="D78" s="12">
        <v>3</v>
      </c>
      <c r="E78" s="12" t="s">
        <v>9</v>
      </c>
      <c r="F78" s="13">
        <v>186.8</v>
      </c>
      <c r="G78" s="13">
        <v>188</v>
      </c>
      <c r="H78" s="56">
        <v>189.3</v>
      </c>
      <c r="I78" s="56">
        <f t="shared" ref="I78" si="142">(IF(E78="SELL",F78-G78,IF(E78="BUY",G78-F78)))*C78*D80</f>
        <v>17999.999999999833</v>
      </c>
      <c r="J78" s="56">
        <v>0</v>
      </c>
      <c r="K78" s="56">
        <f t="shared" ref="K78" si="143">SUM(I78,J78)</f>
        <v>17999.999999999833</v>
      </c>
    </row>
    <row r="79" spans="1:11" s="142" customFormat="1" ht="15.75">
      <c r="A79" s="11">
        <v>43721</v>
      </c>
      <c r="B79" s="12" t="s">
        <v>20</v>
      </c>
      <c r="C79" s="15">
        <v>100</v>
      </c>
      <c r="D79" s="12">
        <v>3</v>
      </c>
      <c r="E79" s="12" t="s">
        <v>9</v>
      </c>
      <c r="F79" s="13">
        <v>37800</v>
      </c>
      <c r="G79" s="13">
        <v>37892</v>
      </c>
      <c r="H79" s="56">
        <v>39000</v>
      </c>
      <c r="I79" s="56">
        <f t="shared" ref="I79" si="144">(IF(E79="SELL",F79-G79,IF(E79="BUY",G79-F79)))*C79*D81</f>
        <v>27600</v>
      </c>
      <c r="J79" s="56">
        <v>0</v>
      </c>
      <c r="K79" s="56">
        <f t="shared" ref="K79" si="145">SUM(I79,J79)</f>
        <v>27600</v>
      </c>
    </row>
    <row r="80" spans="1:11" s="142" customFormat="1" ht="15.75">
      <c r="A80" s="11">
        <v>43720</v>
      </c>
      <c r="B80" s="12" t="s">
        <v>20</v>
      </c>
      <c r="C80" s="15">
        <v>100</v>
      </c>
      <c r="D80" s="12">
        <v>3</v>
      </c>
      <c r="E80" s="12" t="s">
        <v>9</v>
      </c>
      <c r="F80" s="13">
        <v>38000</v>
      </c>
      <c r="G80" s="13">
        <v>38100</v>
      </c>
      <c r="H80" s="56">
        <v>38200</v>
      </c>
      <c r="I80" s="56">
        <f t="shared" ref="I80" si="146">(IF(E80="SELL",F80-G80,IF(E80="BUY",G80-F80)))*C80*D82</f>
        <v>30000</v>
      </c>
      <c r="J80" s="56">
        <f t="shared" ref="J80" si="147">(IF(E80="SELL",IF(H80="",0,G80-H80),IF(E80="BUY",IF(H80="",0,H80-G80))))*C80*D80</f>
        <v>30000</v>
      </c>
      <c r="K80" s="56">
        <f t="shared" ref="K80" si="148">SUM(I80,J80)</f>
        <v>60000</v>
      </c>
    </row>
    <row r="81" spans="1:11" s="142" customFormat="1" ht="15.75">
      <c r="A81" s="11">
        <v>43719</v>
      </c>
      <c r="B81" s="12" t="s">
        <v>20</v>
      </c>
      <c r="C81" s="15">
        <v>100</v>
      </c>
      <c r="D81" s="12">
        <v>3</v>
      </c>
      <c r="E81" s="12" t="s">
        <v>9</v>
      </c>
      <c r="F81" s="13">
        <v>38260</v>
      </c>
      <c r="G81" s="13">
        <v>38360</v>
      </c>
      <c r="H81" s="56">
        <v>38500</v>
      </c>
      <c r="I81" s="56">
        <f t="shared" ref="I81" si="149">(IF(E81="SELL",F81-G81,IF(E81="BUY",G81-F81)))*C81*D83</f>
        <v>30000</v>
      </c>
      <c r="J81" s="56">
        <f t="shared" ref="J81" si="150">(IF(E81="SELL",IF(H81="",0,G81-H81),IF(E81="BUY",IF(H81="",0,H81-G81))))*C81*D81</f>
        <v>42000</v>
      </c>
      <c r="K81" s="56">
        <f t="shared" ref="K81" si="151">SUM(I81,J81)</f>
        <v>72000</v>
      </c>
    </row>
    <row r="82" spans="1:11" s="142" customFormat="1" ht="15.75">
      <c r="A82" s="11">
        <v>43719</v>
      </c>
      <c r="B82" s="12" t="s">
        <v>12</v>
      </c>
      <c r="C82" s="15">
        <v>5000</v>
      </c>
      <c r="D82" s="12">
        <v>3</v>
      </c>
      <c r="E82" s="12" t="s">
        <v>9</v>
      </c>
      <c r="F82" s="13">
        <v>188.65</v>
      </c>
      <c r="G82" s="13">
        <v>189.65</v>
      </c>
      <c r="H82" s="56">
        <v>190.8</v>
      </c>
      <c r="I82" s="56">
        <f t="shared" ref="I82" si="152">(IF(E82="SELL",F82-G82,IF(E82="BUY",G82-F82)))*C82*D84</f>
        <v>15000</v>
      </c>
      <c r="J82" s="56">
        <v>0</v>
      </c>
      <c r="K82" s="56">
        <f t="shared" ref="K82" si="153">SUM(I82,J82)</f>
        <v>15000</v>
      </c>
    </row>
    <row r="83" spans="1:11" s="142" customFormat="1" ht="15.75">
      <c r="A83" s="11">
        <v>43717</v>
      </c>
      <c r="B83" s="12" t="s">
        <v>20</v>
      </c>
      <c r="C83" s="15">
        <v>100</v>
      </c>
      <c r="D83" s="12">
        <v>3</v>
      </c>
      <c r="E83" s="12" t="s">
        <v>9</v>
      </c>
      <c r="F83" s="13">
        <v>38550</v>
      </c>
      <c r="G83" s="13">
        <v>38680</v>
      </c>
      <c r="H83" s="56">
        <v>38830</v>
      </c>
      <c r="I83" s="56">
        <f t="shared" ref="I83" si="154">(IF(E83="SELL",F83-G83,IF(E83="BUY",G83-F83)))*C83*D85</f>
        <v>39000</v>
      </c>
      <c r="J83" s="56">
        <v>0</v>
      </c>
      <c r="K83" s="56">
        <f t="shared" ref="K83" si="155">SUM(I83,J83)</f>
        <v>39000</v>
      </c>
    </row>
    <row r="84" spans="1:11" s="142" customFormat="1" ht="15.75">
      <c r="A84" s="11">
        <v>43717</v>
      </c>
      <c r="B84" s="12" t="s">
        <v>20</v>
      </c>
      <c r="C84" s="15">
        <v>100</v>
      </c>
      <c r="D84" s="15">
        <v>3</v>
      </c>
      <c r="E84" s="12" t="s">
        <v>8</v>
      </c>
      <c r="F84" s="13">
        <v>38350</v>
      </c>
      <c r="G84" s="13">
        <v>38435</v>
      </c>
      <c r="H84" s="56">
        <f t="shared" ref="H84" si="156">(IF(D84="SELL",E84-F84,IF(D84="BUY",F84-E84)))*C84</f>
        <v>0</v>
      </c>
      <c r="I84" s="56">
        <f t="shared" ref="I84" si="157">(IF(E84="SELL",F84-G84,IF(E84="BUY",G84-F84)))*C84*D86</f>
        <v>-25500</v>
      </c>
      <c r="J84" s="56">
        <v>0</v>
      </c>
      <c r="K84" s="56">
        <f t="shared" ref="K84" si="158">SUM(I84,J84)</f>
        <v>-25500</v>
      </c>
    </row>
    <row r="85" spans="1:11" s="142" customFormat="1" ht="15.75">
      <c r="A85" s="11">
        <v>43717</v>
      </c>
      <c r="B85" s="12" t="s">
        <v>12</v>
      </c>
      <c r="C85" s="15">
        <v>5000</v>
      </c>
      <c r="D85" s="15">
        <v>3</v>
      </c>
      <c r="E85" s="12" t="s">
        <v>9</v>
      </c>
      <c r="F85" s="13">
        <v>185</v>
      </c>
      <c r="G85" s="13">
        <v>185.8</v>
      </c>
      <c r="H85" s="56">
        <v>186.2</v>
      </c>
      <c r="I85" s="56">
        <f t="shared" ref="I85" si="159">(IF(E85="SELL",F85-G85,IF(E85="BUY",G85-F85)))*C85*D87</f>
        <v>12000.000000000171</v>
      </c>
      <c r="J85" s="56">
        <f t="shared" ref="J85" si="160">(IF(E85="SELL",IF(H85="",0,G85-H85),IF(E85="BUY",IF(H85="",0,H85-G85))))*C85*D85</f>
        <v>5999.9999999996589</v>
      </c>
      <c r="K85" s="56">
        <f t="shared" ref="K85" si="161">SUM(I85,J85)</f>
        <v>17999.999999999829</v>
      </c>
    </row>
    <row r="86" spans="1:11" s="141" customFormat="1" ht="15.75">
      <c r="A86" s="11">
        <v>43714</v>
      </c>
      <c r="B86" s="12" t="s">
        <v>12</v>
      </c>
      <c r="C86" s="15">
        <v>5000</v>
      </c>
      <c r="D86" s="15">
        <v>3</v>
      </c>
      <c r="E86" s="12" t="s">
        <v>8</v>
      </c>
      <c r="F86" s="13">
        <v>185.6</v>
      </c>
      <c r="G86" s="13">
        <v>184.6</v>
      </c>
      <c r="H86" s="13">
        <v>183.6</v>
      </c>
      <c r="I86" s="56">
        <f t="shared" ref="I86" si="162">(IF(E86="SELL",F86-G86,IF(E86="BUY",G86-F86)))*C86*D88</f>
        <v>15000</v>
      </c>
      <c r="J86" s="56">
        <f t="shared" ref="J86" si="163">(IF(E86="SELL",IF(H86="",0,G86-H86),IF(E86="BUY",IF(H86="",0,H86-G86))))*C86*D86</f>
        <v>15000</v>
      </c>
      <c r="K86" s="56">
        <f t="shared" ref="K86" si="164">SUM(I86,J86)</f>
        <v>30000</v>
      </c>
    </row>
    <row r="87" spans="1:11" s="141" customFormat="1" ht="15.75">
      <c r="A87" s="11">
        <v>43714</v>
      </c>
      <c r="B87" s="12" t="s">
        <v>20</v>
      </c>
      <c r="C87" s="15">
        <v>100</v>
      </c>
      <c r="D87" s="15">
        <v>3</v>
      </c>
      <c r="E87" s="12" t="s">
        <v>9</v>
      </c>
      <c r="F87" s="13">
        <v>38550</v>
      </c>
      <c r="G87" s="13">
        <v>38650</v>
      </c>
      <c r="H87" s="13">
        <v>38830</v>
      </c>
      <c r="I87" s="56">
        <f t="shared" ref="I87" si="165">(IF(E87="SELL",F87-G87,IF(E87="BUY",G87-F87)))*C87*D89</f>
        <v>30000</v>
      </c>
      <c r="J87" s="56">
        <f t="shared" ref="J87" si="166">(IF(E87="SELL",IF(H87="",0,G87-H87),IF(E87="BUY",IF(H87="",0,H87-G87))))*C87*D87</f>
        <v>54000</v>
      </c>
      <c r="K87" s="56">
        <f t="shared" ref="K87" si="167">SUM(I87,J87)</f>
        <v>84000</v>
      </c>
    </row>
    <row r="88" spans="1:11" s="141" customFormat="1" ht="15.75">
      <c r="A88" s="11">
        <v>43713</v>
      </c>
      <c r="B88" s="12" t="s">
        <v>12</v>
      </c>
      <c r="C88" s="15">
        <v>5000</v>
      </c>
      <c r="D88" s="15">
        <v>3</v>
      </c>
      <c r="E88" s="12" t="s">
        <v>9</v>
      </c>
      <c r="F88" s="13">
        <v>187.35</v>
      </c>
      <c r="G88" s="13">
        <v>188</v>
      </c>
      <c r="H88" s="13">
        <v>189.2</v>
      </c>
      <c r="I88" s="56">
        <f t="shared" ref="I88" si="168">(IF(E88="SELL",F88-G88,IF(E88="BUY",G88-F88)))*C88*D90</f>
        <v>9750.0000000000837</v>
      </c>
      <c r="J88" s="56">
        <f t="shared" ref="J88" si="169">(IF(E88="SELL",IF(H88="",0,G88-H88),IF(E88="BUY",IF(H88="",0,H88-G88))))*C88*D88</f>
        <v>17999.999999999833</v>
      </c>
      <c r="K88" s="56">
        <f t="shared" ref="K88" si="170">SUM(I88,J88)</f>
        <v>27749.999999999916</v>
      </c>
    </row>
    <row r="89" spans="1:11" s="141" customFormat="1" ht="15.75">
      <c r="A89" s="11">
        <v>43713</v>
      </c>
      <c r="B89" s="12" t="s">
        <v>20</v>
      </c>
      <c r="C89" s="15">
        <v>100</v>
      </c>
      <c r="D89" s="15">
        <v>3</v>
      </c>
      <c r="E89" s="12" t="s">
        <v>9</v>
      </c>
      <c r="F89" s="13">
        <v>39620</v>
      </c>
      <c r="G89" s="13">
        <v>39530</v>
      </c>
      <c r="H89" s="13">
        <v>0</v>
      </c>
      <c r="I89" s="56">
        <f t="shared" ref="I89" si="171">(IF(E89="SELL",F89-G89,IF(E89="BUY",G89-F89)))*C89*D91</f>
        <v>-27000</v>
      </c>
      <c r="J89" s="56">
        <v>0</v>
      </c>
      <c r="K89" s="56">
        <f t="shared" ref="K89" si="172">SUM(I89,J89)</f>
        <v>-27000</v>
      </c>
    </row>
    <row r="90" spans="1:11" s="141" customFormat="1" ht="15.75">
      <c r="A90" s="11">
        <v>43712</v>
      </c>
      <c r="B90" s="12" t="s">
        <v>20</v>
      </c>
      <c r="C90" s="15">
        <v>100</v>
      </c>
      <c r="D90" s="15">
        <v>3</v>
      </c>
      <c r="E90" s="12" t="s">
        <v>9</v>
      </c>
      <c r="F90" s="13">
        <v>39500</v>
      </c>
      <c r="G90" s="13">
        <v>39600</v>
      </c>
      <c r="H90" s="13">
        <v>39699</v>
      </c>
      <c r="I90" s="56">
        <f t="shared" ref="I90" si="173">(IF(E90="SELL",F90-G90,IF(E90="BUY",G90-F90)))*C90*D92</f>
        <v>30000</v>
      </c>
      <c r="J90" s="56">
        <f t="shared" ref="J90" si="174">(IF(E90="SELL",IF(H90="",0,G90-H90),IF(E90="BUY",IF(H90="",0,H90-G90))))*C90*D90</f>
        <v>29700</v>
      </c>
      <c r="K90" s="56">
        <f t="shared" ref="K90" si="175">SUM(I90,J90)</f>
        <v>59700</v>
      </c>
    </row>
    <row r="91" spans="1:11" s="141" customFormat="1" ht="15.75">
      <c r="A91" s="11">
        <v>43712</v>
      </c>
      <c r="B91" s="12" t="s">
        <v>16</v>
      </c>
      <c r="C91" s="15">
        <v>100</v>
      </c>
      <c r="D91" s="15">
        <v>3</v>
      </c>
      <c r="E91" s="12" t="s">
        <v>9</v>
      </c>
      <c r="F91" s="13">
        <v>3935</v>
      </c>
      <c r="G91" s="13">
        <v>3965</v>
      </c>
      <c r="H91" s="13">
        <v>4000</v>
      </c>
      <c r="I91" s="56">
        <f t="shared" ref="I91" si="176">(IF(E91="SELL",F91-G91,IF(E91="BUY",G91-F91)))*C91*D93</f>
        <v>9000</v>
      </c>
      <c r="J91" s="56">
        <f t="shared" ref="J91" si="177">(IF(E91="SELL",IF(H91="",0,G91-H91),IF(E91="BUY",IF(H91="",0,H91-G91))))*C91*D91</f>
        <v>10500</v>
      </c>
      <c r="K91" s="56">
        <f t="shared" ref="K91" si="178">SUM(I91,J91)</f>
        <v>19500</v>
      </c>
    </row>
    <row r="92" spans="1:11" s="141" customFormat="1" ht="15.75">
      <c r="A92" s="11">
        <v>43711</v>
      </c>
      <c r="B92" s="12" t="s">
        <v>12</v>
      </c>
      <c r="C92" s="15">
        <v>5000</v>
      </c>
      <c r="D92" s="15">
        <v>3</v>
      </c>
      <c r="E92" s="12" t="s">
        <v>9</v>
      </c>
      <c r="F92" s="13">
        <v>182</v>
      </c>
      <c r="G92" s="13">
        <v>182.6</v>
      </c>
      <c r="H92" s="13">
        <v>183.5</v>
      </c>
      <c r="I92" s="56">
        <f t="shared" ref="I92" si="179">(IF(E92="SELL",F92-G92,IF(E92="BUY",G92-F92)))*C92*D94</f>
        <v>8999.9999999999163</v>
      </c>
      <c r="J92" s="56">
        <f t="shared" ref="J92" si="180">(IF(E92="SELL",IF(H92="",0,G92-H92),IF(E92="BUY",IF(H92="",0,H92-G92))))*C92*D92</f>
        <v>13500.000000000084</v>
      </c>
      <c r="K92" s="56">
        <f t="shared" ref="K92" si="181">SUM(I92,J92)</f>
        <v>22500</v>
      </c>
    </row>
    <row r="93" spans="1:11" s="141" customFormat="1" ht="15.75">
      <c r="A93" s="11">
        <v>43711</v>
      </c>
      <c r="B93" s="12" t="s">
        <v>20</v>
      </c>
      <c r="C93" s="15">
        <v>100</v>
      </c>
      <c r="D93" s="15">
        <v>3</v>
      </c>
      <c r="E93" s="12" t="s">
        <v>9</v>
      </c>
      <c r="F93" s="13">
        <v>39120</v>
      </c>
      <c r="G93" s="13">
        <v>39230</v>
      </c>
      <c r="H93" s="13">
        <v>39500</v>
      </c>
      <c r="I93" s="56">
        <f t="shared" ref="I93" si="182">(IF(E93="SELL",F93-G93,IF(E93="BUY",G93-F93)))*C93*D95</f>
        <v>33000</v>
      </c>
      <c r="J93" s="56">
        <f t="shared" ref="J93" si="183">(IF(E93="SELL",IF(H93="",0,G93-H93),IF(E93="BUY",IF(H93="",0,H93-G93))))*C93*D93</f>
        <v>81000</v>
      </c>
      <c r="K93" s="56">
        <f t="shared" ref="K93" si="184">SUM(I93,J93)</f>
        <v>114000</v>
      </c>
    </row>
    <row r="94" spans="1:11" s="140" customFormat="1" ht="15.75">
      <c r="A94" s="11">
        <v>43706</v>
      </c>
      <c r="B94" s="12" t="s">
        <v>20</v>
      </c>
      <c r="C94" s="15">
        <v>100</v>
      </c>
      <c r="D94" s="15">
        <v>3</v>
      </c>
      <c r="E94" s="12" t="s">
        <v>9</v>
      </c>
      <c r="F94" s="13">
        <v>39300</v>
      </c>
      <c r="G94" s="13">
        <v>39399</v>
      </c>
      <c r="H94" s="13">
        <v>39500</v>
      </c>
      <c r="I94" s="56">
        <f t="shared" ref="I94" si="185">(IF(E94="SELL",F94-G94,IF(E94="BUY",G94-F94)))*C94*D96</f>
        <v>29700</v>
      </c>
      <c r="J94" s="56">
        <v>0</v>
      </c>
      <c r="K94" s="56">
        <f t="shared" ref="K94" si="186">SUM(I94,J94)</f>
        <v>29700</v>
      </c>
    </row>
    <row r="95" spans="1:11" s="140" customFormat="1" ht="15.75">
      <c r="A95" s="11">
        <v>43705</v>
      </c>
      <c r="B95" s="12" t="s">
        <v>20</v>
      </c>
      <c r="C95" s="15">
        <v>100</v>
      </c>
      <c r="D95" s="15">
        <v>3</v>
      </c>
      <c r="E95" s="12" t="s">
        <v>9</v>
      </c>
      <c r="F95" s="13">
        <v>39200</v>
      </c>
      <c r="G95" s="13">
        <v>39290</v>
      </c>
      <c r="H95" s="13">
        <v>39399</v>
      </c>
      <c r="I95" s="56">
        <f t="shared" ref="I95" si="187">(IF(E95="SELL",F95-G95,IF(E95="BUY",G95-F95)))*C95*D97</f>
        <v>27000</v>
      </c>
      <c r="J95" s="56">
        <v>0</v>
      </c>
      <c r="K95" s="56">
        <f t="shared" ref="K95" si="188">SUM(I95,J95)</f>
        <v>27000</v>
      </c>
    </row>
    <row r="96" spans="1:11" s="140" customFormat="1" ht="15.75">
      <c r="A96" s="11">
        <v>43705</v>
      </c>
      <c r="B96" s="12" t="s">
        <v>20</v>
      </c>
      <c r="C96" s="15">
        <v>100</v>
      </c>
      <c r="D96" s="15">
        <v>3</v>
      </c>
      <c r="E96" s="12" t="s">
        <v>9</v>
      </c>
      <c r="F96" s="13">
        <v>39100</v>
      </c>
      <c r="G96" s="13">
        <v>39200</v>
      </c>
      <c r="H96" s="13">
        <v>39290</v>
      </c>
      <c r="I96" s="56">
        <f t="shared" ref="I96" si="189">(IF(E96="SELL",F96-G96,IF(E96="BUY",G96-F96)))*C96*D98</f>
        <v>30000</v>
      </c>
      <c r="J96" s="56">
        <f t="shared" ref="J96" si="190">(IF(E96="SELL",IF(H96="",0,G96-H96),IF(E96="BUY",IF(H96="",0,H96-G96))))*C96*D96</f>
        <v>27000</v>
      </c>
      <c r="K96" s="56">
        <f t="shared" ref="K96" si="191">SUM(I96,J96)</f>
        <v>57000</v>
      </c>
    </row>
    <row r="97" spans="1:11" s="140" customFormat="1" ht="15.75">
      <c r="A97" s="11">
        <v>43703</v>
      </c>
      <c r="B97" s="12" t="s">
        <v>20</v>
      </c>
      <c r="C97" s="15">
        <v>100</v>
      </c>
      <c r="D97" s="15">
        <v>3</v>
      </c>
      <c r="E97" s="12" t="s">
        <v>9</v>
      </c>
      <c r="F97" s="13">
        <v>38980</v>
      </c>
      <c r="G97" s="13">
        <v>38900</v>
      </c>
      <c r="H97" s="13">
        <v>0</v>
      </c>
      <c r="I97" s="56">
        <f t="shared" ref="I97" si="192">(IF(E97="SELL",F97-G97,IF(E97="BUY",G97-F97)))*C97*D99</f>
        <v>-24000</v>
      </c>
      <c r="J97" s="56">
        <v>0</v>
      </c>
      <c r="K97" s="56">
        <f t="shared" ref="K97" si="193">SUM(I97,J97)</f>
        <v>-24000</v>
      </c>
    </row>
    <row r="98" spans="1:11" s="139" customFormat="1" ht="15.75">
      <c r="A98" s="11">
        <v>43700</v>
      </c>
      <c r="B98" s="12" t="s">
        <v>20</v>
      </c>
      <c r="C98" s="15">
        <v>100</v>
      </c>
      <c r="D98" s="15">
        <v>3</v>
      </c>
      <c r="E98" s="12" t="s">
        <v>9</v>
      </c>
      <c r="F98" s="13">
        <v>38050</v>
      </c>
      <c r="G98" s="13">
        <v>38150</v>
      </c>
      <c r="H98" s="13">
        <v>38251</v>
      </c>
      <c r="I98" s="56">
        <f t="shared" ref="I98" si="194">(IF(E98="SELL",F98-G98,IF(E98="BUY",G98-F98)))*C98*D100</f>
        <v>30000</v>
      </c>
      <c r="J98" s="56">
        <f t="shared" ref="J98" si="195">(IF(E98="SELL",IF(H98="",0,G98-H98),IF(E98="BUY",IF(H98="",0,H98-G98))))*C98*D98</f>
        <v>30300</v>
      </c>
      <c r="K98" s="56">
        <f t="shared" ref="K98" si="196">SUM(I98,J98)</f>
        <v>60300</v>
      </c>
    </row>
    <row r="99" spans="1:11" s="138" customFormat="1" ht="15.75">
      <c r="A99" s="11">
        <v>43699</v>
      </c>
      <c r="B99" s="12" t="s">
        <v>20</v>
      </c>
      <c r="C99" s="15">
        <v>100</v>
      </c>
      <c r="D99" s="15">
        <v>3</v>
      </c>
      <c r="E99" s="12" t="s">
        <v>9</v>
      </c>
      <c r="F99" s="13">
        <v>38056</v>
      </c>
      <c r="G99" s="13">
        <v>38156</v>
      </c>
      <c r="H99" s="13">
        <v>38256</v>
      </c>
      <c r="I99" s="56">
        <f t="shared" ref="I99" si="197">(IF(E99="SELL",F99-G99,IF(E99="BUY",G99-F99)))*C99*D101</f>
        <v>30000</v>
      </c>
      <c r="J99" s="56">
        <v>0</v>
      </c>
      <c r="K99" s="56">
        <f t="shared" ref="K99" si="198">SUM(I99,J99)</f>
        <v>30000</v>
      </c>
    </row>
    <row r="100" spans="1:11" s="138" customFormat="1" ht="15.75">
      <c r="A100" s="11">
        <v>43698</v>
      </c>
      <c r="B100" s="12" t="s">
        <v>20</v>
      </c>
      <c r="C100" s="15">
        <v>100</v>
      </c>
      <c r="D100" s="15">
        <v>3</v>
      </c>
      <c r="E100" s="12" t="s">
        <v>9</v>
      </c>
      <c r="F100" s="13">
        <v>37926</v>
      </c>
      <c r="G100" s="13">
        <v>38026</v>
      </c>
      <c r="H100" s="13">
        <v>38126</v>
      </c>
      <c r="I100" s="56">
        <f t="shared" ref="I100" si="199">(IF(E100="SELL",F100-G100,IF(E100="BUY",G100-F100)))*C100*D102</f>
        <v>30000</v>
      </c>
      <c r="J100" s="56">
        <v>0</v>
      </c>
      <c r="K100" s="56">
        <f t="shared" ref="K100" si="200">SUM(I100,J100)</f>
        <v>30000</v>
      </c>
    </row>
    <row r="101" spans="1:11" s="138" customFormat="1" ht="15.75">
      <c r="A101" s="11">
        <v>43697</v>
      </c>
      <c r="B101" s="12" t="s">
        <v>20</v>
      </c>
      <c r="C101" s="15">
        <v>100</v>
      </c>
      <c r="D101" s="15">
        <v>3</v>
      </c>
      <c r="E101" s="12" t="s">
        <v>9</v>
      </c>
      <c r="F101" s="13">
        <v>37830</v>
      </c>
      <c r="G101" s="13">
        <v>37930</v>
      </c>
      <c r="H101" s="13">
        <v>38030</v>
      </c>
      <c r="I101" s="56">
        <f t="shared" ref="I101" si="201">(IF(E101="SELL",F101-G101,IF(E101="BUY",G101-F101)))*C101*D103</f>
        <v>30000</v>
      </c>
      <c r="J101" s="56">
        <f t="shared" ref="J101" si="202">(IF(E101="SELL",IF(H101="",0,G101-H101),IF(E101="BUY",IF(H101="",0,H101-G101))))*C101*D101</f>
        <v>30000</v>
      </c>
      <c r="K101" s="56">
        <f t="shared" ref="K101" si="203">SUM(I101,J101)</f>
        <v>60000</v>
      </c>
    </row>
    <row r="102" spans="1:11" s="138" customFormat="1" ht="15.75">
      <c r="A102" s="11">
        <v>43696</v>
      </c>
      <c r="B102" s="12" t="s">
        <v>20</v>
      </c>
      <c r="C102" s="15">
        <v>100</v>
      </c>
      <c r="D102" s="15">
        <v>3</v>
      </c>
      <c r="E102" s="12" t="s">
        <v>9</v>
      </c>
      <c r="F102" s="13">
        <v>37756</v>
      </c>
      <c r="G102" s="13">
        <v>37856</v>
      </c>
      <c r="H102" s="13">
        <v>37856</v>
      </c>
      <c r="I102" s="56">
        <f t="shared" ref="I102" si="204">(IF(E102="SELL",F102-G102,IF(E102="BUY",G102-F102)))*C102*D104</f>
        <v>30000</v>
      </c>
      <c r="J102" s="56">
        <v>0</v>
      </c>
      <c r="K102" s="56">
        <f t="shared" ref="K102" si="205">SUM(I102,J102)</f>
        <v>30000</v>
      </c>
    </row>
    <row r="103" spans="1:11" s="138" customFormat="1" ht="15.75">
      <c r="A103" s="11">
        <v>43693</v>
      </c>
      <c r="B103" s="12" t="s">
        <v>20</v>
      </c>
      <c r="C103" s="15">
        <v>100</v>
      </c>
      <c r="D103" s="15">
        <v>3</v>
      </c>
      <c r="E103" s="12" t="s">
        <v>8</v>
      </c>
      <c r="F103" s="13">
        <v>37850</v>
      </c>
      <c r="G103" s="13">
        <v>37750</v>
      </c>
      <c r="H103" s="13">
        <v>37650</v>
      </c>
      <c r="I103" s="56">
        <f t="shared" ref="I103" si="206">(IF(E103="SELL",F103-G103,IF(E103="BUY",G103-F103)))*C103*D105</f>
        <v>30000</v>
      </c>
      <c r="J103" s="56">
        <v>0</v>
      </c>
      <c r="K103" s="56">
        <f t="shared" ref="K103" si="207">SUM(I103,J103)</f>
        <v>30000</v>
      </c>
    </row>
    <row r="104" spans="1:11" s="138" customFormat="1" ht="15.75">
      <c r="A104" s="11">
        <v>43691</v>
      </c>
      <c r="B104" s="12" t="s">
        <v>20</v>
      </c>
      <c r="C104" s="15">
        <v>100</v>
      </c>
      <c r="D104" s="15">
        <v>3</v>
      </c>
      <c r="E104" s="12" t="s">
        <v>9</v>
      </c>
      <c r="F104" s="13">
        <v>38000</v>
      </c>
      <c r="G104" s="13">
        <v>38100</v>
      </c>
      <c r="H104" s="13">
        <v>38200</v>
      </c>
      <c r="I104" s="56">
        <f t="shared" ref="I104" si="208">(IF(E104="SELL",F104-G104,IF(E104="BUY",G104-F104)))*C104*D106</f>
        <v>30000</v>
      </c>
      <c r="J104" s="56">
        <f t="shared" ref="J104" si="209">(IF(E104="SELL",IF(H104="",0,G104-H104),IF(E104="BUY",IF(H104="",0,H104-G104))))*C104*D104</f>
        <v>30000</v>
      </c>
      <c r="K104" s="56">
        <f t="shared" ref="K104" si="210">SUM(I104,J104)</f>
        <v>60000</v>
      </c>
    </row>
    <row r="105" spans="1:11" s="138" customFormat="1" ht="15.75">
      <c r="A105" s="11">
        <v>43691</v>
      </c>
      <c r="B105" s="12" t="s">
        <v>16</v>
      </c>
      <c r="C105" s="15">
        <v>100</v>
      </c>
      <c r="D105" s="15">
        <v>3</v>
      </c>
      <c r="E105" s="12" t="s">
        <v>9</v>
      </c>
      <c r="F105" s="13">
        <v>3920</v>
      </c>
      <c r="G105" s="13">
        <v>3965</v>
      </c>
      <c r="H105" s="13">
        <v>4020</v>
      </c>
      <c r="I105" s="56">
        <f t="shared" ref="I105" si="211">(IF(E105="SELL",F105-G105,IF(E105="BUY",G105-F105)))*C105*D107</f>
        <v>13500</v>
      </c>
      <c r="J105" s="56">
        <f t="shared" ref="J105" si="212">(IF(E105="SELL",IF(H105="",0,G105-H105),IF(E105="BUY",IF(H105="",0,H105-G105))))*C105*D105</f>
        <v>16500</v>
      </c>
      <c r="K105" s="56">
        <f t="shared" ref="K105" si="213">SUM(I105,J105)</f>
        <v>30000</v>
      </c>
    </row>
    <row r="106" spans="1:11" s="138" customFormat="1" ht="15.75">
      <c r="A106" s="11">
        <v>43690</v>
      </c>
      <c r="B106" s="12" t="s">
        <v>16</v>
      </c>
      <c r="C106" s="15">
        <v>100</v>
      </c>
      <c r="D106" s="15">
        <v>3</v>
      </c>
      <c r="E106" s="12" t="s">
        <v>9</v>
      </c>
      <c r="F106" s="13">
        <v>3920</v>
      </c>
      <c r="G106" s="13">
        <v>3965</v>
      </c>
      <c r="H106" s="13">
        <v>4020</v>
      </c>
      <c r="I106" s="56">
        <f t="shared" ref="I106" si="214">(IF(E106="SELL",F106-G106,IF(E106="BUY",G106-F106)))*C106*D108</f>
        <v>13500</v>
      </c>
      <c r="J106" s="56">
        <f t="shared" ref="J106" si="215">(IF(E106="SELL",IF(H106="",0,G106-H106),IF(E106="BUY",IF(H106="",0,H106-G106))))*C106*D106</f>
        <v>16500</v>
      </c>
      <c r="K106" s="56">
        <f t="shared" ref="K106" si="216">SUM(I106,J106)</f>
        <v>30000</v>
      </c>
    </row>
    <row r="107" spans="1:11" s="138" customFormat="1" ht="15.75">
      <c r="A107" s="11">
        <v>43686</v>
      </c>
      <c r="B107" s="12" t="s">
        <v>20</v>
      </c>
      <c r="C107" s="15">
        <v>100</v>
      </c>
      <c r="D107" s="15">
        <v>3</v>
      </c>
      <c r="E107" s="12" t="s">
        <v>9</v>
      </c>
      <c r="F107" s="13">
        <v>38000</v>
      </c>
      <c r="G107" s="13">
        <v>38100</v>
      </c>
      <c r="H107" s="13">
        <v>38230</v>
      </c>
      <c r="I107" s="56">
        <f t="shared" ref="I107" si="217">(IF(E107="SELL",F107-G107,IF(E107="BUY",G107-F107)))*C107*D109</f>
        <v>30000</v>
      </c>
      <c r="J107" s="56">
        <v>0</v>
      </c>
      <c r="K107" s="56">
        <f t="shared" ref="K107" si="218">SUM(I107,J107)</f>
        <v>30000</v>
      </c>
    </row>
    <row r="108" spans="1:11" s="138" customFormat="1" ht="15.75">
      <c r="A108" s="11">
        <v>43685</v>
      </c>
      <c r="B108" s="12" t="s">
        <v>20</v>
      </c>
      <c r="C108" s="15">
        <v>100</v>
      </c>
      <c r="D108" s="15">
        <v>3</v>
      </c>
      <c r="E108" s="12" t="s">
        <v>9</v>
      </c>
      <c r="F108" s="13">
        <v>38050</v>
      </c>
      <c r="G108" s="13">
        <v>37965</v>
      </c>
      <c r="H108" s="13">
        <v>0</v>
      </c>
      <c r="I108" s="56">
        <f t="shared" ref="I108" si="219">(IF(E108="SELL",F108-G108,IF(E108="BUY",G108-F108)))*C108*D110</f>
        <v>-25500</v>
      </c>
      <c r="J108" s="56">
        <v>0</v>
      </c>
      <c r="K108" s="56">
        <f t="shared" ref="K108" si="220">SUM(I108,J108)</f>
        <v>-25500</v>
      </c>
    </row>
    <row r="109" spans="1:11" s="137" customFormat="1" ht="15.75">
      <c r="A109" s="11">
        <v>43684</v>
      </c>
      <c r="B109" s="12" t="s">
        <v>20</v>
      </c>
      <c r="C109" s="15">
        <v>100</v>
      </c>
      <c r="D109" s="15">
        <v>3</v>
      </c>
      <c r="E109" s="12" t="s">
        <v>9</v>
      </c>
      <c r="F109" s="13">
        <v>37738</v>
      </c>
      <c r="G109" s="13">
        <v>37838</v>
      </c>
      <c r="H109" s="13">
        <v>38000</v>
      </c>
      <c r="I109" s="56">
        <f t="shared" ref="I109" si="221">(IF(E109="SELL",F109-G109,IF(E109="BUY",G109-F109)))*C109*D111</f>
        <v>30000</v>
      </c>
      <c r="J109" s="56">
        <f>(IF(E109="SELL",IF(H109="",0,G109-H109),IF(E109="BUY",IF(H109="",0,H109-G109))))*C109*D109</f>
        <v>48600</v>
      </c>
      <c r="K109" s="56">
        <f t="shared" ref="K109" si="222">SUM(I109,J109)</f>
        <v>78600</v>
      </c>
    </row>
    <row r="110" spans="1:11" s="137" customFormat="1" ht="15.75">
      <c r="A110" s="11">
        <v>43683</v>
      </c>
      <c r="B110" s="12" t="s">
        <v>20</v>
      </c>
      <c r="C110" s="15">
        <v>100</v>
      </c>
      <c r="D110" s="15">
        <v>3</v>
      </c>
      <c r="E110" s="12" t="s">
        <v>9</v>
      </c>
      <c r="F110" s="13">
        <v>37200</v>
      </c>
      <c r="G110" s="13">
        <v>37300</v>
      </c>
      <c r="H110" s="13">
        <v>37380</v>
      </c>
      <c r="I110" s="56">
        <f t="shared" ref="I110" si="223">(IF(E110="SELL",F110-G110,IF(E110="BUY",G110-F110)))*C110*D112</f>
        <v>30000</v>
      </c>
      <c r="J110" s="56">
        <f>(IF(E110="SELL",IF(H110="",0,G110-H110),IF(E110="BUY",IF(H110="",0,H110-G110))))*C110*D110</f>
        <v>24000</v>
      </c>
      <c r="K110" s="56">
        <f t="shared" ref="K110" si="224">SUM(I110,J110)</f>
        <v>54000</v>
      </c>
    </row>
    <row r="111" spans="1:11" s="137" customFormat="1" ht="15.75">
      <c r="A111" s="11">
        <v>43678</v>
      </c>
      <c r="B111" s="12" t="s">
        <v>20</v>
      </c>
      <c r="C111" s="15">
        <v>100</v>
      </c>
      <c r="D111" s="15">
        <v>3</v>
      </c>
      <c r="E111" s="12" t="s">
        <v>8</v>
      </c>
      <c r="F111" s="13">
        <v>35100</v>
      </c>
      <c r="G111" s="13">
        <v>35180</v>
      </c>
      <c r="H111" s="13">
        <v>0</v>
      </c>
      <c r="I111" s="56">
        <f t="shared" ref="I111" si="225">(IF(E111="SELL",F111-G111,IF(E111="BUY",G111-F111)))*C111*D113</f>
        <v>-24000</v>
      </c>
      <c r="J111" s="56">
        <v>0</v>
      </c>
      <c r="K111" s="56">
        <f t="shared" ref="K111" si="226">SUM(I111,J111)</f>
        <v>-24000</v>
      </c>
    </row>
    <row r="112" spans="1:11" s="124" customFormat="1" ht="15.75">
      <c r="A112" s="11">
        <v>43539</v>
      </c>
      <c r="B112" s="12" t="s">
        <v>12</v>
      </c>
      <c r="C112" s="15">
        <v>5000</v>
      </c>
      <c r="D112" s="15">
        <v>3</v>
      </c>
      <c r="E112" s="12" t="s">
        <v>8</v>
      </c>
      <c r="F112" s="13">
        <v>196.5</v>
      </c>
      <c r="G112" s="13">
        <v>195.5</v>
      </c>
      <c r="H112" s="13">
        <v>193.8</v>
      </c>
      <c r="I112" s="56">
        <f t="shared" ref="I112:I113" si="227">(IF(E112="SELL",F112-G112,IF(E112="BUY",G112-F112)))*C112*D114</f>
        <v>15000</v>
      </c>
      <c r="J112" s="56">
        <f>(IF(E112="SELL",IF(H112="",0,G112-H112),IF(E112="BUY",IF(H112="",0,H112-G112))))*C112*D112</f>
        <v>25499.999999999833</v>
      </c>
      <c r="K112" s="56">
        <f t="shared" ref="K112:K113" si="228">SUM(I112,J112)</f>
        <v>40499.999999999833</v>
      </c>
    </row>
    <row r="113" spans="1:11" s="124" customFormat="1" ht="15.75">
      <c r="A113" s="11">
        <v>43539</v>
      </c>
      <c r="B113" s="12" t="s">
        <v>20</v>
      </c>
      <c r="C113" s="15">
        <v>100</v>
      </c>
      <c r="D113" s="15">
        <v>3</v>
      </c>
      <c r="E113" s="12" t="s">
        <v>8</v>
      </c>
      <c r="F113" s="13">
        <v>31830</v>
      </c>
      <c r="G113" s="13">
        <v>31650</v>
      </c>
      <c r="H113" s="13">
        <v>31553</v>
      </c>
      <c r="I113" s="56">
        <f t="shared" si="227"/>
        <v>54000</v>
      </c>
      <c r="J113" s="56">
        <f>(IF(E113="SELL",IF(H113="",0,G113-H113),IF(E113="BUY",IF(H113="",0,H113-G113))))*C113*D113</f>
        <v>29100</v>
      </c>
      <c r="K113" s="56">
        <f t="shared" si="228"/>
        <v>83100</v>
      </c>
    </row>
    <row r="114" spans="1:11" s="123" customFormat="1" ht="15.75">
      <c r="A114" s="11">
        <v>43538</v>
      </c>
      <c r="B114" s="12" t="s">
        <v>20</v>
      </c>
      <c r="C114" s="15">
        <v>100</v>
      </c>
      <c r="D114" s="15">
        <v>3</v>
      </c>
      <c r="E114" s="12" t="s">
        <v>8</v>
      </c>
      <c r="F114" s="13">
        <v>31900</v>
      </c>
      <c r="G114" s="13">
        <v>31800</v>
      </c>
      <c r="H114" s="13">
        <v>31682</v>
      </c>
      <c r="I114" s="56">
        <f t="shared" ref="I114" si="229">(IF(E114="SELL",F114-G114,IF(E114="BUY",G114-F114)))*C114*D114</f>
        <v>30000</v>
      </c>
      <c r="J114" s="56">
        <v>0</v>
      </c>
      <c r="K114" s="56">
        <f t="shared" ref="K114" si="230">SUM(I114,J114)</f>
        <v>30000</v>
      </c>
    </row>
    <row r="115" spans="1:11" s="123" customFormat="1" ht="15.75">
      <c r="A115" s="11">
        <v>43538</v>
      </c>
      <c r="B115" s="12" t="s">
        <v>12</v>
      </c>
      <c r="C115" s="15">
        <v>5000</v>
      </c>
      <c r="D115" s="15">
        <v>3</v>
      </c>
      <c r="E115" s="12" t="s">
        <v>8</v>
      </c>
      <c r="F115" s="13">
        <v>198</v>
      </c>
      <c r="G115" s="13">
        <v>197.2</v>
      </c>
      <c r="H115" s="13">
        <v>196.8</v>
      </c>
      <c r="I115" s="56">
        <f t="shared" ref="I115" si="231">(IF(E115="SELL",F115-G115,IF(E115="BUY",G115-F115)))*C115*D115</f>
        <v>12000.000000000171</v>
      </c>
      <c r="J115" s="56">
        <v>0</v>
      </c>
      <c r="K115" s="56">
        <f t="shared" ref="K115" si="232">SUM(I115,J115)</f>
        <v>12000.000000000171</v>
      </c>
    </row>
    <row r="116" spans="1:11" s="122" customFormat="1" ht="15.75">
      <c r="A116" s="11">
        <v>43537</v>
      </c>
      <c r="B116" s="12" t="s">
        <v>20</v>
      </c>
      <c r="C116" s="15">
        <v>100</v>
      </c>
      <c r="D116" s="12">
        <v>3</v>
      </c>
      <c r="E116" s="12" t="s">
        <v>9</v>
      </c>
      <c r="F116" s="13">
        <v>32203</v>
      </c>
      <c r="G116" s="13">
        <v>32305</v>
      </c>
      <c r="H116" s="56">
        <v>32399.599999999999</v>
      </c>
      <c r="I116" s="56">
        <f t="shared" ref="I116" si="233">(IF(E116="SELL",F116-G116,IF(E116="BUY",G116-F116)))*C116*D118</f>
        <v>30600</v>
      </c>
      <c r="J116" s="56">
        <v>0</v>
      </c>
      <c r="K116" s="56">
        <f t="shared" ref="K116" si="234">SUM(I116,J116)</f>
        <v>30600</v>
      </c>
    </row>
    <row r="117" spans="1:11" s="121" customFormat="1" ht="15.75">
      <c r="A117" s="11">
        <v>43537</v>
      </c>
      <c r="B117" s="12" t="s">
        <v>12</v>
      </c>
      <c r="C117" s="15">
        <v>5000</v>
      </c>
      <c r="D117" s="12">
        <v>3</v>
      </c>
      <c r="E117" s="12" t="s">
        <v>9</v>
      </c>
      <c r="F117" s="13">
        <v>200.6</v>
      </c>
      <c r="G117" s="13">
        <v>199.5</v>
      </c>
      <c r="H117" s="56">
        <v>0</v>
      </c>
      <c r="I117" s="56">
        <f t="shared" ref="I117" si="235">(IF(E117="SELL",F117-G117,IF(E117="BUY",G117-F117)))*C117*D119</f>
        <v>-16499.999999999916</v>
      </c>
      <c r="J117" s="56">
        <v>0</v>
      </c>
      <c r="K117" s="56">
        <f t="shared" ref="K117" si="236">SUM(I117,J117)</f>
        <v>-16499.999999999916</v>
      </c>
    </row>
    <row r="118" spans="1:11" s="121" customFormat="1" ht="15.75">
      <c r="A118" s="11">
        <v>43536</v>
      </c>
      <c r="B118" s="12" t="s">
        <v>12</v>
      </c>
      <c r="C118" s="15">
        <v>5000</v>
      </c>
      <c r="D118" s="12">
        <v>3</v>
      </c>
      <c r="E118" s="12" t="s">
        <v>9</v>
      </c>
      <c r="F118" s="13">
        <v>196.55</v>
      </c>
      <c r="G118" s="13">
        <v>197.55</v>
      </c>
      <c r="H118" s="56">
        <v>198.55</v>
      </c>
      <c r="I118" s="56">
        <f t="shared" ref="I118" si="237">(IF(E118="SELL",F118-G118,IF(E118="BUY",G118-F118)))*C118*D120</f>
        <v>15000</v>
      </c>
      <c r="J118" s="56">
        <f>(IF(E118="SELL",IF(H118="",0,G118-H118),IF(E118="BUY",IF(H118="",0,H118-G118))))*C118*D118</f>
        <v>15000</v>
      </c>
      <c r="K118" s="56">
        <f t="shared" ref="K118" si="238">SUM(I118,J118)</f>
        <v>30000</v>
      </c>
    </row>
    <row r="119" spans="1:11" s="120" customFormat="1" ht="15.75">
      <c r="A119" s="11">
        <v>43535</v>
      </c>
      <c r="B119" s="12" t="s">
        <v>14</v>
      </c>
      <c r="C119" s="15">
        <v>5000</v>
      </c>
      <c r="D119" s="12">
        <v>3</v>
      </c>
      <c r="E119" s="12" t="s">
        <v>8</v>
      </c>
      <c r="F119" s="13">
        <v>146</v>
      </c>
      <c r="G119" s="13">
        <v>145</v>
      </c>
      <c r="H119" s="56">
        <v>143.80000000000001</v>
      </c>
      <c r="I119" s="56">
        <f t="shared" ref="I119" si="239">(IF(E119="SELL",F119-G119,IF(E119="BUY",G119-F119)))*C119*D121</f>
        <v>15000</v>
      </c>
      <c r="J119" s="56">
        <f>(IF(E119="SELL",IF(H119="",0,G119-H119),IF(E119="BUY",IF(H119="",0,H119-G119))))*C119*D119</f>
        <v>17999.999999999833</v>
      </c>
      <c r="K119" s="56">
        <f t="shared" ref="K119" si="240">SUM(I119,J119)</f>
        <v>32999.999999999833</v>
      </c>
    </row>
    <row r="120" spans="1:11" s="119" customFormat="1" ht="15.75">
      <c r="A120" s="11">
        <v>43532</v>
      </c>
      <c r="B120" s="12" t="s">
        <v>20</v>
      </c>
      <c r="C120" s="15">
        <v>100</v>
      </c>
      <c r="D120" s="12">
        <v>3</v>
      </c>
      <c r="E120" s="12" t="s">
        <v>9</v>
      </c>
      <c r="F120" s="13">
        <v>32050</v>
      </c>
      <c r="G120" s="13">
        <v>32082</v>
      </c>
      <c r="H120" s="56">
        <v>0</v>
      </c>
      <c r="I120" s="56">
        <f t="shared" ref="I120" si="241">(IF(E120="SELL",F120-G120,IF(E120="BUY",G120-F120)))*C120*D122</f>
        <v>9600</v>
      </c>
      <c r="J120" s="56">
        <v>0</v>
      </c>
      <c r="K120" s="56">
        <f t="shared" ref="K120" si="242">SUM(I120,J120)</f>
        <v>9600</v>
      </c>
    </row>
    <row r="121" spans="1:11" s="118" customFormat="1" ht="15.75">
      <c r="A121" s="11">
        <v>43532</v>
      </c>
      <c r="B121" s="12" t="s">
        <v>12</v>
      </c>
      <c r="C121" s="15">
        <v>5000</v>
      </c>
      <c r="D121" s="12">
        <v>3</v>
      </c>
      <c r="E121" s="12" t="s">
        <v>8</v>
      </c>
      <c r="F121" s="13">
        <v>191</v>
      </c>
      <c r="G121" s="13">
        <v>190</v>
      </c>
      <c r="H121" s="56">
        <v>189.65</v>
      </c>
      <c r="I121" s="56">
        <f t="shared" ref="I121:I128" si="243">(IF(E121="SELL",F121-G121,IF(E121="BUY",G121-F121)))*C121*D123</f>
        <v>15000</v>
      </c>
      <c r="J121" s="56">
        <f>(IF(E121="SELL",IF(H121="",0,G121-H121),IF(E121="BUY",IF(H121="",0,H121-G121))))*C121*D121</f>
        <v>5249.9999999999145</v>
      </c>
      <c r="K121" s="56">
        <f t="shared" ref="K121" si="244">SUM(I121,J121)</f>
        <v>20249.999999999913</v>
      </c>
    </row>
    <row r="122" spans="1:11" s="118" customFormat="1" ht="15.75">
      <c r="A122" s="11">
        <v>43531</v>
      </c>
      <c r="B122" s="12" t="s">
        <v>12</v>
      </c>
      <c r="C122" s="15">
        <v>5000</v>
      </c>
      <c r="D122" s="12">
        <v>3</v>
      </c>
      <c r="E122" s="12" t="s">
        <v>9</v>
      </c>
      <c r="F122" s="13">
        <v>196.2</v>
      </c>
      <c r="G122" s="13">
        <v>198.2</v>
      </c>
      <c r="H122" s="56">
        <v>199.5</v>
      </c>
      <c r="I122" s="56">
        <f t="shared" si="243"/>
        <v>30000</v>
      </c>
      <c r="J122" s="56">
        <v>0</v>
      </c>
      <c r="K122" s="56">
        <f t="shared" ref="K122" si="245">SUM(I122,J122)</f>
        <v>30000</v>
      </c>
    </row>
    <row r="123" spans="1:11" s="118" customFormat="1" ht="15.75">
      <c r="A123" s="11">
        <v>43531</v>
      </c>
      <c r="B123" s="12" t="s">
        <v>20</v>
      </c>
      <c r="C123" s="15">
        <v>100</v>
      </c>
      <c r="D123" s="12">
        <v>3</v>
      </c>
      <c r="E123" s="12" t="s">
        <v>8</v>
      </c>
      <c r="F123" s="13">
        <v>31830</v>
      </c>
      <c r="G123" s="13">
        <v>31930</v>
      </c>
      <c r="H123" s="56">
        <v>0</v>
      </c>
      <c r="I123" s="56">
        <f>(IF(E123="SELL",F123-G123,IF(E123="BUY",G123-F123)))*C123*D125</f>
        <v>-30000</v>
      </c>
      <c r="J123" s="56">
        <v>0</v>
      </c>
      <c r="K123" s="56">
        <f t="shared" ref="K123" si="246">SUM(I123,J123)</f>
        <v>-30000</v>
      </c>
    </row>
    <row r="124" spans="1:11" s="117" customFormat="1" ht="15.75">
      <c r="A124" s="11">
        <v>43530</v>
      </c>
      <c r="B124" s="12" t="s">
        <v>20</v>
      </c>
      <c r="C124" s="15">
        <v>100</v>
      </c>
      <c r="D124" s="12">
        <v>3</v>
      </c>
      <c r="E124" s="12" t="s">
        <v>8</v>
      </c>
      <c r="F124" s="13">
        <v>32080</v>
      </c>
      <c r="G124" s="13">
        <v>31980</v>
      </c>
      <c r="H124" s="56">
        <v>30920</v>
      </c>
      <c r="I124" s="56">
        <f t="shared" si="243"/>
        <v>30000</v>
      </c>
      <c r="J124" s="56">
        <f>(IF(E124="SELL",IF(H124="",0,G124-H124),IF(E124="BUY",IF(H124="",0,H124-G124))))*C124*D124</f>
        <v>318000</v>
      </c>
      <c r="K124" s="56">
        <f t="shared" ref="K124" si="247">SUM(I124,J124)</f>
        <v>348000</v>
      </c>
    </row>
    <row r="125" spans="1:11" s="116" customFormat="1" ht="15.75">
      <c r="A125" s="11">
        <v>43529</v>
      </c>
      <c r="B125" s="12" t="s">
        <v>12</v>
      </c>
      <c r="C125" s="15">
        <v>5000</v>
      </c>
      <c r="D125" s="12">
        <v>3</v>
      </c>
      <c r="E125" s="12" t="s">
        <v>9</v>
      </c>
      <c r="F125" s="13">
        <v>197.5</v>
      </c>
      <c r="G125" s="13">
        <v>198.5</v>
      </c>
      <c r="H125" s="56">
        <v>199.5</v>
      </c>
      <c r="I125" s="56">
        <f t="shared" si="243"/>
        <v>15000</v>
      </c>
      <c r="J125" s="56">
        <v>0</v>
      </c>
      <c r="K125" s="56">
        <f t="shared" ref="K125" si="248">SUM(I125,J125)</f>
        <v>15000</v>
      </c>
    </row>
    <row r="126" spans="1:11" s="114" customFormat="1" ht="15.75">
      <c r="A126" s="11">
        <v>43525</v>
      </c>
      <c r="B126" s="12" t="s">
        <v>21</v>
      </c>
      <c r="C126" s="15">
        <v>30</v>
      </c>
      <c r="D126" s="12">
        <v>3</v>
      </c>
      <c r="E126" s="12" t="s">
        <v>8</v>
      </c>
      <c r="F126" s="13">
        <v>39080</v>
      </c>
      <c r="G126" s="13">
        <v>38923</v>
      </c>
      <c r="H126" s="56">
        <v>38650</v>
      </c>
      <c r="I126" s="56">
        <f t="shared" si="243"/>
        <v>14130</v>
      </c>
      <c r="J126" s="56">
        <v>0</v>
      </c>
      <c r="K126" s="56">
        <f t="shared" ref="K126" si="249">SUM(I126,J126)</f>
        <v>14130</v>
      </c>
    </row>
    <row r="127" spans="1:11" s="114" customFormat="1" ht="15.75">
      <c r="A127" s="11">
        <v>43525</v>
      </c>
      <c r="B127" s="12" t="s">
        <v>20</v>
      </c>
      <c r="C127" s="15">
        <v>100</v>
      </c>
      <c r="D127" s="12">
        <v>3</v>
      </c>
      <c r="E127" s="12" t="s">
        <v>8</v>
      </c>
      <c r="F127" s="13">
        <v>32935</v>
      </c>
      <c r="G127" s="13">
        <v>32835</v>
      </c>
      <c r="H127" s="56">
        <v>32683</v>
      </c>
      <c r="I127" s="56">
        <f t="shared" si="243"/>
        <v>30000</v>
      </c>
      <c r="J127" s="56">
        <v>0</v>
      </c>
      <c r="K127" s="56">
        <f t="shared" ref="K127" si="250">SUM(I127,J127)</f>
        <v>30000</v>
      </c>
    </row>
    <row r="128" spans="1:11" s="114" customFormat="1" ht="15.75">
      <c r="A128" s="11">
        <v>43524</v>
      </c>
      <c r="B128" s="12" t="s">
        <v>20</v>
      </c>
      <c r="C128" s="15">
        <v>100</v>
      </c>
      <c r="D128" s="12">
        <v>3</v>
      </c>
      <c r="E128" s="12" t="s">
        <v>8</v>
      </c>
      <c r="F128" s="13">
        <v>33300</v>
      </c>
      <c r="G128" s="13">
        <v>33200</v>
      </c>
      <c r="H128" s="56">
        <v>33080</v>
      </c>
      <c r="I128" s="56">
        <f t="shared" si="243"/>
        <v>30000</v>
      </c>
      <c r="J128" s="56">
        <f>(IF(E128="SELL",IF(H128="",0,G128-H128),IF(E128="BUY",IF(H128="",0,H128-G128))))*C128*D128</f>
        <v>36000</v>
      </c>
      <c r="K128" s="56">
        <f t="shared" ref="K128" si="251">SUM(I128,J128)</f>
        <v>66000</v>
      </c>
    </row>
    <row r="129" spans="1:11" s="114" customFormat="1" ht="15.75">
      <c r="A129" s="11">
        <v>43524</v>
      </c>
      <c r="B129" s="12" t="s">
        <v>12</v>
      </c>
      <c r="C129" s="15">
        <v>5000</v>
      </c>
      <c r="D129" s="12">
        <v>3</v>
      </c>
      <c r="E129" s="12" t="s">
        <v>9</v>
      </c>
      <c r="F129" s="13">
        <v>198</v>
      </c>
      <c r="G129" s="13">
        <v>199.2</v>
      </c>
      <c r="H129" s="56">
        <v>201.2</v>
      </c>
      <c r="I129" s="56">
        <f t="shared" ref="I129" si="252">(IF(E129="SELL",F129-G129,IF(E129="BUY",G129-F129)))*C129*D129</f>
        <v>17999.999999999833</v>
      </c>
      <c r="J129" s="56">
        <v>0</v>
      </c>
      <c r="K129" s="56">
        <f t="shared" ref="K129" si="253">SUM(I129,J129)</f>
        <v>17999.999999999833</v>
      </c>
    </row>
    <row r="130" spans="1:11" s="113" customFormat="1" ht="15.75">
      <c r="A130" s="11">
        <v>43523</v>
      </c>
      <c r="B130" s="12" t="s">
        <v>12</v>
      </c>
      <c r="C130" s="15">
        <v>5000</v>
      </c>
      <c r="D130" s="15">
        <v>3</v>
      </c>
      <c r="E130" s="12" t="s">
        <v>9</v>
      </c>
      <c r="F130" s="13">
        <v>197.15</v>
      </c>
      <c r="G130" s="13">
        <v>198.15</v>
      </c>
      <c r="H130" s="13">
        <v>199</v>
      </c>
      <c r="I130" s="56">
        <f t="shared" ref="I130" si="254">(IF(E130="SELL",F130-G130,IF(E130="BUY",G130-F130)))*C130*D130</f>
        <v>15000</v>
      </c>
      <c r="J130" s="56">
        <v>0</v>
      </c>
      <c r="K130" s="56">
        <f t="shared" ref="K130" si="255">SUM(I130,J130)</f>
        <v>15000</v>
      </c>
    </row>
    <row r="131" spans="1:11" s="112" customFormat="1" ht="15.75">
      <c r="A131" s="11">
        <v>43522</v>
      </c>
      <c r="B131" s="12" t="s">
        <v>12</v>
      </c>
      <c r="C131" s="15">
        <v>5000</v>
      </c>
      <c r="D131" s="15">
        <v>3</v>
      </c>
      <c r="E131" s="12" t="s">
        <v>8</v>
      </c>
      <c r="F131" s="13">
        <v>195</v>
      </c>
      <c r="G131" s="13">
        <v>196.5</v>
      </c>
      <c r="H131" s="13">
        <v>0</v>
      </c>
      <c r="I131" s="56">
        <f t="shared" ref="I131" si="256">(IF(E131="SELL",F131-G131,IF(E131="BUY",G131-F131)))*C131*D131</f>
        <v>-22500</v>
      </c>
      <c r="J131" s="56">
        <v>0</v>
      </c>
      <c r="K131" s="56">
        <f t="shared" ref="K131" si="257">SUM(I131,J131)</f>
        <v>-22500</v>
      </c>
    </row>
    <row r="132" spans="1:11" s="110" customFormat="1" ht="15.75">
      <c r="A132" s="11">
        <v>43518</v>
      </c>
      <c r="B132" s="12" t="s">
        <v>20</v>
      </c>
      <c r="C132" s="15">
        <v>100</v>
      </c>
      <c r="D132" s="15">
        <v>3</v>
      </c>
      <c r="E132" s="12" t="s">
        <v>9</v>
      </c>
      <c r="F132" s="13">
        <v>33530</v>
      </c>
      <c r="G132" s="13">
        <v>33530</v>
      </c>
      <c r="H132" s="13">
        <v>0</v>
      </c>
      <c r="I132" s="56">
        <f t="shared" ref="I132:I139" si="258">(IF(E132="SELL",F132-G132,IF(E132="BUY",G132-F132)))*C132*D132</f>
        <v>0</v>
      </c>
      <c r="J132" s="56">
        <v>0</v>
      </c>
      <c r="K132" s="56">
        <f t="shared" ref="K132:K139" si="259">SUM(I132,J132)</f>
        <v>0</v>
      </c>
    </row>
    <row r="133" spans="1:11" s="106" customFormat="1" ht="15.75">
      <c r="A133" s="11">
        <v>43517</v>
      </c>
      <c r="B133" s="12" t="s">
        <v>20</v>
      </c>
      <c r="C133" s="15">
        <v>100</v>
      </c>
      <c r="D133" s="15">
        <v>3</v>
      </c>
      <c r="E133" s="12" t="s">
        <v>9</v>
      </c>
      <c r="F133" s="13">
        <v>33460</v>
      </c>
      <c r="G133" s="13">
        <v>33380</v>
      </c>
      <c r="H133" s="13">
        <v>40230</v>
      </c>
      <c r="I133" s="56">
        <f t="shared" si="258"/>
        <v>-24000</v>
      </c>
      <c r="J133" s="56">
        <v>0</v>
      </c>
      <c r="K133" s="56">
        <f t="shared" si="259"/>
        <v>-24000</v>
      </c>
    </row>
    <row r="134" spans="1:11" s="105" customFormat="1" ht="15.75">
      <c r="A134" s="11">
        <v>43516</v>
      </c>
      <c r="B134" s="12" t="s">
        <v>21</v>
      </c>
      <c r="C134" s="15">
        <v>30</v>
      </c>
      <c r="D134" s="15">
        <v>3</v>
      </c>
      <c r="E134" s="12" t="s">
        <v>9</v>
      </c>
      <c r="F134" s="13">
        <v>40683</v>
      </c>
      <c r="G134" s="13">
        <v>40883</v>
      </c>
      <c r="H134" s="13">
        <v>40230</v>
      </c>
      <c r="I134" s="56">
        <f t="shared" si="258"/>
        <v>18000</v>
      </c>
      <c r="J134" s="56">
        <v>0</v>
      </c>
      <c r="K134" s="56">
        <f t="shared" si="259"/>
        <v>18000</v>
      </c>
    </row>
    <row r="135" spans="1:11" ht="15.75">
      <c r="A135" s="11">
        <v>43515</v>
      </c>
      <c r="B135" s="12" t="s">
        <v>20</v>
      </c>
      <c r="C135" s="15">
        <v>100</v>
      </c>
      <c r="D135" s="15">
        <v>3</v>
      </c>
      <c r="E135" s="12" t="s">
        <v>9</v>
      </c>
      <c r="F135" s="13">
        <v>33750</v>
      </c>
      <c r="G135" s="13">
        <v>33865</v>
      </c>
      <c r="H135" s="13">
        <v>33999</v>
      </c>
      <c r="I135" s="56">
        <f t="shared" si="258"/>
        <v>34500</v>
      </c>
      <c r="J135" s="56">
        <v>0</v>
      </c>
      <c r="K135" s="56">
        <f t="shared" si="259"/>
        <v>34500</v>
      </c>
    </row>
    <row r="136" spans="1:11" ht="15.75">
      <c r="A136" s="11">
        <v>43515</v>
      </c>
      <c r="B136" s="12" t="s">
        <v>21</v>
      </c>
      <c r="C136" s="15">
        <v>30</v>
      </c>
      <c r="D136" s="15">
        <v>3</v>
      </c>
      <c r="E136" s="12" t="s">
        <v>9</v>
      </c>
      <c r="F136" s="13">
        <v>40335</v>
      </c>
      <c r="G136" s="13">
        <v>40583</v>
      </c>
      <c r="H136" s="13">
        <v>40830</v>
      </c>
      <c r="I136" s="56">
        <f t="shared" si="258"/>
        <v>22320</v>
      </c>
      <c r="J136" s="56">
        <v>0</v>
      </c>
      <c r="K136" s="56">
        <f t="shared" si="259"/>
        <v>22320</v>
      </c>
    </row>
    <row r="137" spans="1:11" ht="15.75">
      <c r="A137" s="11">
        <v>43511</v>
      </c>
      <c r="B137" s="12" t="s">
        <v>20</v>
      </c>
      <c r="C137" s="15">
        <v>100</v>
      </c>
      <c r="D137" s="15">
        <v>3</v>
      </c>
      <c r="E137" s="12" t="s">
        <v>9</v>
      </c>
      <c r="F137" s="13">
        <v>33238</v>
      </c>
      <c r="G137" s="13">
        <v>33333</v>
      </c>
      <c r="H137" s="13">
        <v>33500</v>
      </c>
      <c r="I137" s="56">
        <f t="shared" si="258"/>
        <v>28500</v>
      </c>
      <c r="J137" s="56">
        <v>0</v>
      </c>
      <c r="K137" s="56">
        <f t="shared" si="259"/>
        <v>28500</v>
      </c>
    </row>
    <row r="138" spans="1:11" ht="15.75">
      <c r="A138" s="11">
        <v>43510</v>
      </c>
      <c r="B138" s="12" t="s">
        <v>20</v>
      </c>
      <c r="C138" s="15">
        <v>100</v>
      </c>
      <c r="D138" s="15">
        <v>3</v>
      </c>
      <c r="E138" s="12" t="s">
        <v>8</v>
      </c>
      <c r="F138" s="13">
        <v>32920</v>
      </c>
      <c r="G138" s="13">
        <v>32811</v>
      </c>
      <c r="H138" s="13">
        <v>32690</v>
      </c>
      <c r="I138" s="56">
        <f t="shared" si="258"/>
        <v>32700</v>
      </c>
      <c r="J138" s="56">
        <v>0</v>
      </c>
      <c r="K138" s="56">
        <f t="shared" si="259"/>
        <v>32700</v>
      </c>
    </row>
    <row r="139" spans="1:11" ht="15.75">
      <c r="A139" s="11">
        <v>43509</v>
      </c>
      <c r="B139" s="12" t="s">
        <v>20</v>
      </c>
      <c r="C139" s="15">
        <v>100</v>
      </c>
      <c r="D139" s="15">
        <v>3</v>
      </c>
      <c r="E139" s="12" t="s">
        <v>8</v>
      </c>
      <c r="F139" s="13">
        <v>32920</v>
      </c>
      <c r="G139" s="13">
        <v>32820</v>
      </c>
      <c r="H139" s="13">
        <v>32650</v>
      </c>
      <c r="I139" s="56">
        <f t="shared" si="258"/>
        <v>30000</v>
      </c>
      <c r="J139" s="56">
        <v>0</v>
      </c>
      <c r="K139" s="56">
        <f t="shared" si="259"/>
        <v>30000</v>
      </c>
    </row>
    <row r="140" spans="1:11" ht="15.75">
      <c r="A140" s="11">
        <v>43508</v>
      </c>
      <c r="B140" s="12" t="s">
        <v>16</v>
      </c>
      <c r="C140" s="15">
        <v>100</v>
      </c>
      <c r="D140" s="15">
        <v>3</v>
      </c>
      <c r="E140" s="12" t="s">
        <v>9</v>
      </c>
      <c r="F140" s="13">
        <v>3756</v>
      </c>
      <c r="G140" s="13">
        <v>3800</v>
      </c>
      <c r="H140" s="13">
        <v>3823</v>
      </c>
      <c r="I140" s="56">
        <f>(IF(E140="SELL",F140-G140,IF(E140="BUY",G140-F140)))*C140*D142</f>
        <v>13200</v>
      </c>
      <c r="J140" s="56">
        <f>(IF(E140="SELL",IF(H140="",0,G140-H140),IF(E140="BUY",IF(H140="",0,H140-G140))))*C140*D140</f>
        <v>6900</v>
      </c>
      <c r="K140" s="56">
        <f t="shared" ref="K140:K141" si="260">SUM(I140,J140)</f>
        <v>20100</v>
      </c>
    </row>
    <row r="141" spans="1:11" ht="15.75">
      <c r="A141" s="11">
        <v>43507</v>
      </c>
      <c r="B141" s="12" t="s">
        <v>20</v>
      </c>
      <c r="C141" s="15">
        <v>100</v>
      </c>
      <c r="D141" s="15">
        <v>3</v>
      </c>
      <c r="E141" s="12" t="s">
        <v>8</v>
      </c>
      <c r="F141" s="13">
        <v>33000</v>
      </c>
      <c r="G141" s="13">
        <v>32908.300000000003</v>
      </c>
      <c r="H141" s="13">
        <v>32800</v>
      </c>
      <c r="I141" s="56">
        <f>(IF(E141="SELL",F141-G141,IF(E141="BUY",G141-F141)))*C141*D141</f>
        <v>27509.999999999127</v>
      </c>
      <c r="J141" s="56">
        <v>0</v>
      </c>
      <c r="K141" s="56">
        <f t="shared" si="260"/>
        <v>27509.999999999127</v>
      </c>
    </row>
    <row r="142" spans="1:11" ht="15.75">
      <c r="A142" s="11">
        <v>43507</v>
      </c>
      <c r="B142" s="12" t="s">
        <v>17</v>
      </c>
      <c r="C142" s="15">
        <v>1250</v>
      </c>
      <c r="D142" s="15">
        <v>3</v>
      </c>
      <c r="E142" s="12" t="s">
        <v>9</v>
      </c>
      <c r="F142" s="13">
        <v>192.8</v>
      </c>
      <c r="G142" s="13">
        <v>193.8</v>
      </c>
      <c r="H142" s="13">
        <v>195</v>
      </c>
      <c r="I142" s="56">
        <f t="shared" ref="I142" si="261">(IF(E142="SELL",F142-G142,IF(E142="BUY",G142-F142)))*C142</f>
        <v>1250</v>
      </c>
      <c r="J142" s="56">
        <f t="shared" ref="J142" si="262">(IF(E142="SELL",IF(H142="",0,G142-H142),IF(E142="BUY",IF(H142="",0,H142-G142))))*C142</f>
        <v>1499.9999999999859</v>
      </c>
      <c r="K142" s="56">
        <f t="shared" ref="K142" si="263">SUM(I142,J142)</f>
        <v>2749.9999999999859</v>
      </c>
    </row>
    <row r="143" spans="1:11" ht="15.75">
      <c r="A143" s="11">
        <v>43502</v>
      </c>
      <c r="B143" s="12" t="s">
        <v>16</v>
      </c>
      <c r="C143" s="15">
        <v>100</v>
      </c>
      <c r="D143" s="15">
        <v>3</v>
      </c>
      <c r="E143" s="12" t="s">
        <v>9</v>
      </c>
      <c r="F143" s="13">
        <v>3832</v>
      </c>
      <c r="G143" s="13">
        <v>3865</v>
      </c>
      <c r="H143" s="13">
        <v>3888.3</v>
      </c>
      <c r="I143" s="56">
        <f t="shared" ref="I143" si="264">(IF(E143="SELL",F143-G143,IF(E143="BUY",G143-F143)))*C143</f>
        <v>3300</v>
      </c>
      <c r="J143" s="56">
        <f t="shared" ref="J143" si="265">(IF(E143="SELL",IF(H143="",0,G143-H143),IF(E143="BUY",IF(H143="",0,H143-G143))))*C143</f>
        <v>2330.0000000000182</v>
      </c>
      <c r="K143" s="56">
        <f t="shared" ref="K143" si="266">SUM(I143,J143)</f>
        <v>5630.0000000000182</v>
      </c>
    </row>
    <row r="144" spans="1:11" ht="15.75">
      <c r="A144" s="11">
        <v>43501</v>
      </c>
      <c r="B144" s="12" t="s">
        <v>20</v>
      </c>
      <c r="C144" s="15">
        <v>100</v>
      </c>
      <c r="D144" s="15">
        <v>3</v>
      </c>
      <c r="E144" s="12" t="s">
        <v>8</v>
      </c>
      <c r="F144" s="13">
        <v>33330</v>
      </c>
      <c r="G144" s="13">
        <v>33230</v>
      </c>
      <c r="H144" s="13">
        <v>33135</v>
      </c>
      <c r="I144" s="56">
        <f t="shared" ref="I144" si="267">(IF(E144="SELL",F144-G144,IF(E144="BUY",G144-F144)))*C144</f>
        <v>10000</v>
      </c>
      <c r="J144" s="56">
        <f t="shared" ref="J144" si="268">(IF(E144="SELL",IF(H144="",0,G144-H144),IF(E144="BUY",IF(H144="",0,H144-G144))))*C144</f>
        <v>9500</v>
      </c>
      <c r="K144" s="56">
        <f t="shared" ref="K144:K148" si="269">SUM(I144,J144)</f>
        <v>19500</v>
      </c>
    </row>
    <row r="145" spans="1:11" ht="15.75">
      <c r="A145" s="11">
        <v>43501</v>
      </c>
      <c r="B145" s="12" t="s">
        <v>16</v>
      </c>
      <c r="C145" s="15">
        <v>100</v>
      </c>
      <c r="D145" s="15">
        <v>3</v>
      </c>
      <c r="E145" s="12" t="s">
        <v>8</v>
      </c>
      <c r="F145" s="13">
        <v>3890.2</v>
      </c>
      <c r="G145" s="13">
        <v>3850</v>
      </c>
      <c r="H145" s="13">
        <v>3800</v>
      </c>
      <c r="I145" s="56">
        <f t="shared" ref="I145:I146" si="270">(IF(E145="SELL",F145-G145,IF(E145="BUY",G145-F145)))*C145*D145</f>
        <v>12059.999999999945</v>
      </c>
      <c r="J145" s="56">
        <v>0</v>
      </c>
      <c r="K145" s="56">
        <f t="shared" si="269"/>
        <v>12059.999999999945</v>
      </c>
    </row>
    <row r="146" spans="1:11" ht="15.75">
      <c r="A146" s="11">
        <v>43497</v>
      </c>
      <c r="B146" s="12" t="s">
        <v>20</v>
      </c>
      <c r="C146" s="15">
        <v>100</v>
      </c>
      <c r="D146" s="15">
        <v>3</v>
      </c>
      <c r="E146" s="12" t="s">
        <v>9</v>
      </c>
      <c r="F146" s="13">
        <v>33280</v>
      </c>
      <c r="G146" s="13">
        <v>33380</v>
      </c>
      <c r="H146" s="13">
        <v>33500.5</v>
      </c>
      <c r="I146" s="56">
        <f t="shared" si="270"/>
        <v>30000</v>
      </c>
      <c r="J146" s="56">
        <v>0</v>
      </c>
      <c r="K146" s="56">
        <f t="shared" si="269"/>
        <v>30000</v>
      </c>
    </row>
    <row r="147" spans="1:11" ht="15.75">
      <c r="A147" s="11">
        <v>43494</v>
      </c>
      <c r="B147" s="12" t="s">
        <v>20</v>
      </c>
      <c r="C147" s="15">
        <v>100</v>
      </c>
      <c r="D147" s="15">
        <v>3</v>
      </c>
      <c r="E147" s="12" t="s">
        <v>9</v>
      </c>
      <c r="F147" s="13">
        <v>32605</v>
      </c>
      <c r="G147" s="13">
        <v>32699</v>
      </c>
      <c r="H147" s="13">
        <v>32865</v>
      </c>
      <c r="I147" s="56">
        <f t="shared" ref="I147:I148" si="271">(IF(E147="SELL",F147-G147,IF(E147="BUY",G147-F147)))*C147*D149</f>
        <v>28200</v>
      </c>
      <c r="J147" s="56">
        <f t="shared" ref="J147:J148" si="272">(IF(E147="SELL",IF(H147="",0,G147-H147),IF(E147="BUY",IF(H147="",0,H147-G147))))*C147*D147</f>
        <v>49800</v>
      </c>
      <c r="K147" s="56">
        <f t="shared" si="269"/>
        <v>78000</v>
      </c>
    </row>
    <row r="148" spans="1:11" ht="15.75">
      <c r="A148" s="11">
        <v>43487</v>
      </c>
      <c r="B148" s="12" t="s">
        <v>16</v>
      </c>
      <c r="C148" s="15">
        <v>100</v>
      </c>
      <c r="D148" s="15">
        <v>3</v>
      </c>
      <c r="E148" s="12" t="s">
        <v>8</v>
      </c>
      <c r="F148" s="13">
        <v>3800</v>
      </c>
      <c r="G148" s="13">
        <v>3765.3</v>
      </c>
      <c r="H148" s="13">
        <v>3726</v>
      </c>
      <c r="I148" s="56">
        <f t="shared" si="271"/>
        <v>10409.999999999945</v>
      </c>
      <c r="J148" s="56">
        <f t="shared" si="272"/>
        <v>11790.000000000055</v>
      </c>
      <c r="K148" s="56">
        <f t="shared" si="269"/>
        <v>22200</v>
      </c>
    </row>
    <row r="149" spans="1:11" ht="15.75">
      <c r="A149" s="11">
        <v>43483</v>
      </c>
      <c r="B149" s="12" t="s">
        <v>20</v>
      </c>
      <c r="C149" s="15">
        <v>100</v>
      </c>
      <c r="D149" s="15">
        <v>3</v>
      </c>
      <c r="E149" s="12" t="s">
        <v>8</v>
      </c>
      <c r="F149" s="13">
        <v>32250</v>
      </c>
      <c r="G149" s="13">
        <v>32150</v>
      </c>
      <c r="H149" s="13">
        <v>32055</v>
      </c>
      <c r="I149" s="56">
        <f>(IF(E149="SELL",F149-G149,IF(E149="BUY",G149-F149)))*C149*D149</f>
        <v>30000</v>
      </c>
      <c r="J149" s="56">
        <v>0</v>
      </c>
      <c r="K149" s="56">
        <f t="shared" ref="K149" si="273">SUM(I149,J149)</f>
        <v>30000</v>
      </c>
    </row>
    <row r="150" spans="1:11" ht="15.75">
      <c r="A150" s="11">
        <v>43482</v>
      </c>
      <c r="B150" s="12" t="s">
        <v>20</v>
      </c>
      <c r="C150" s="15">
        <v>100</v>
      </c>
      <c r="D150" s="15">
        <v>3</v>
      </c>
      <c r="E150" s="12" t="s">
        <v>8</v>
      </c>
      <c r="F150" s="13">
        <v>32260</v>
      </c>
      <c r="G150" s="13">
        <v>32208.3</v>
      </c>
      <c r="H150" s="13">
        <v>32111</v>
      </c>
      <c r="I150" s="56">
        <f>(IF(E150="SELL",F150-G150,IF(E150="BUY",G150-F150)))*C150*D150</f>
        <v>15510.000000000218</v>
      </c>
      <c r="J150" s="56">
        <v>0</v>
      </c>
      <c r="K150" s="56">
        <f t="shared" ref="K150" si="274">SUM(I150,J150)</f>
        <v>15510.000000000218</v>
      </c>
    </row>
    <row r="151" spans="1:11">
      <c r="I151" s="57"/>
      <c r="J151" s="158" t="s">
        <v>10</v>
      </c>
      <c r="K151" s="158">
        <f>SUM(K8:K150)</f>
        <v>3285009.9999999981</v>
      </c>
    </row>
    <row r="152" spans="1:11">
      <c r="I152" s="57"/>
      <c r="J152" s="158"/>
      <c r="K152" s="158"/>
    </row>
    <row r="153" spans="1:11">
      <c r="D153" s="104"/>
      <c r="I153" s="57"/>
      <c r="J153" s="57"/>
      <c r="K153" s="57"/>
    </row>
  </sheetData>
  <mergeCells count="12">
    <mergeCell ref="A5:A7"/>
    <mergeCell ref="B5:B7"/>
    <mergeCell ref="C5:C7"/>
    <mergeCell ref="E5:E7"/>
    <mergeCell ref="F5:F7"/>
    <mergeCell ref="I5:J6"/>
    <mergeCell ref="K5:K7"/>
    <mergeCell ref="J151:J152"/>
    <mergeCell ref="K151:K152"/>
    <mergeCell ref="E2:H3"/>
    <mergeCell ref="G5:G7"/>
    <mergeCell ref="H5:H7"/>
  </mergeCells>
  <conditionalFormatting sqref="I5 I7">
    <cfRule type="cellIs" dxfId="2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ignoredErrors>
    <ignoredError sqref="I14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72"/>
  <sheetViews>
    <sheetView workbookViewId="0">
      <selection activeCell="A11" sqref="A11:XFD11"/>
    </sheetView>
  </sheetViews>
  <sheetFormatPr defaultColWidth="18.42578125" defaultRowHeight="15"/>
  <cols>
    <col min="1" max="1" width="16.5703125" style="104" customWidth="1"/>
    <col min="2" max="2" width="18.42578125" style="104"/>
    <col min="3" max="3" width="11.5703125" style="104" customWidth="1"/>
    <col min="4" max="4" width="10" style="104" customWidth="1"/>
    <col min="5" max="5" width="12.7109375" style="104" customWidth="1"/>
    <col min="6" max="6" width="12" style="104" customWidth="1"/>
    <col min="7" max="7" width="11.5703125" style="104" customWidth="1"/>
    <col min="8" max="8" width="11.7109375" style="104" customWidth="1"/>
    <col min="9" max="9" width="11" style="104" customWidth="1"/>
    <col min="10" max="10" width="16.42578125" style="104" customWidth="1"/>
    <col min="11" max="16384" width="18.42578125" style="104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1">
      <c r="A2" s="4"/>
      <c r="B2" s="5"/>
      <c r="C2" s="6"/>
      <c r="D2" s="159" t="s">
        <v>23</v>
      </c>
      <c r="E2" s="160"/>
      <c r="F2" s="160"/>
      <c r="G2" s="160"/>
      <c r="H2" s="6"/>
      <c r="I2" s="6"/>
      <c r="J2" s="7"/>
    </row>
    <row r="3" spans="1:11">
      <c r="A3" s="4"/>
      <c r="B3" s="6"/>
      <c r="C3" s="6"/>
      <c r="D3" s="160"/>
      <c r="E3" s="160"/>
      <c r="F3" s="160"/>
      <c r="G3" s="160"/>
      <c r="H3" s="6"/>
      <c r="I3" s="6"/>
      <c r="J3" s="7"/>
      <c r="K3" s="141"/>
    </row>
    <row r="4" spans="1:11">
      <c r="A4" s="8"/>
      <c r="B4" s="9"/>
      <c r="C4" s="9"/>
      <c r="D4" s="9"/>
      <c r="E4" s="9"/>
      <c r="F4" s="9"/>
      <c r="G4" s="9"/>
      <c r="H4" s="9"/>
      <c r="I4" s="9"/>
      <c r="J4" s="10"/>
      <c r="K4" s="146"/>
    </row>
    <row r="5" spans="1:11">
      <c r="A5" s="161" t="s">
        <v>0</v>
      </c>
      <c r="B5" s="164" t="s">
        <v>1</v>
      </c>
      <c r="C5" s="164" t="s">
        <v>11</v>
      </c>
      <c r="D5" s="164" t="s">
        <v>2</v>
      </c>
      <c r="E5" s="155" t="s">
        <v>3</v>
      </c>
      <c r="F5" s="155" t="s">
        <v>4</v>
      </c>
      <c r="G5" s="155" t="s">
        <v>5</v>
      </c>
      <c r="H5" s="151" t="s">
        <v>6</v>
      </c>
      <c r="I5" s="152"/>
      <c r="J5" s="155" t="s">
        <v>7</v>
      </c>
      <c r="K5" s="146"/>
    </row>
    <row r="6" spans="1:11">
      <c r="A6" s="162"/>
      <c r="B6" s="165"/>
      <c r="C6" s="167"/>
      <c r="D6" s="167"/>
      <c r="E6" s="156"/>
      <c r="F6" s="156"/>
      <c r="G6" s="156"/>
      <c r="H6" s="153"/>
      <c r="I6" s="154"/>
      <c r="J6" s="156"/>
      <c r="K6" s="147"/>
    </row>
    <row r="7" spans="1:11" ht="15.75">
      <c r="A7" s="163"/>
      <c r="B7" s="166"/>
      <c r="C7" s="168"/>
      <c r="D7" s="168"/>
      <c r="E7" s="157"/>
      <c r="F7" s="157"/>
      <c r="G7" s="157"/>
      <c r="H7" s="16" t="s">
        <v>4</v>
      </c>
      <c r="I7" s="16" t="s">
        <v>5</v>
      </c>
      <c r="J7" s="157"/>
      <c r="K7" s="147"/>
    </row>
    <row r="8" spans="1:11" ht="15.75">
      <c r="A8" s="11"/>
      <c r="B8" s="12"/>
      <c r="C8" s="15"/>
      <c r="D8" s="12"/>
      <c r="E8" s="13"/>
      <c r="F8" s="13"/>
      <c r="G8" s="13"/>
      <c r="H8" s="13"/>
      <c r="I8" s="13"/>
      <c r="J8" s="14"/>
      <c r="K8" s="147"/>
    </row>
    <row r="9" spans="1:11" s="150" customFormat="1" ht="15.75">
      <c r="A9" s="11">
        <v>43811</v>
      </c>
      <c r="B9" s="12" t="s">
        <v>20</v>
      </c>
      <c r="C9" s="15">
        <v>100</v>
      </c>
      <c r="D9" s="12" t="s">
        <v>8</v>
      </c>
      <c r="E9" s="12">
        <v>37690</v>
      </c>
      <c r="F9" s="13">
        <v>37780</v>
      </c>
      <c r="G9" s="13">
        <v>0</v>
      </c>
      <c r="H9" s="56">
        <f t="shared" ref="H9" si="0">(IF(D9="SELL",E9-F9,IF(D9="BUY",F9-E9)))*C9</f>
        <v>-9000</v>
      </c>
      <c r="I9" s="56">
        <v>0</v>
      </c>
      <c r="J9" s="56">
        <f t="shared" ref="J9" si="1">SUM(H9,I9)</f>
        <v>-9000</v>
      </c>
    </row>
    <row r="10" spans="1:11" s="149" customFormat="1" ht="15.75">
      <c r="A10" s="11">
        <v>43811</v>
      </c>
      <c r="B10" s="12" t="s">
        <v>12</v>
      </c>
      <c r="C10" s="15">
        <v>5000</v>
      </c>
      <c r="D10" s="12" t="s">
        <v>8</v>
      </c>
      <c r="E10" s="12">
        <v>181.6</v>
      </c>
      <c r="F10" s="13">
        <v>182.6</v>
      </c>
      <c r="G10" s="13">
        <v>0</v>
      </c>
      <c r="H10" s="56">
        <f t="shared" ref="H10:H13" si="2">(IF(D10="SELL",E10-F10,IF(D10="BUY",F10-E10)))*C10</f>
        <v>-5000</v>
      </c>
      <c r="I10" s="56">
        <v>0</v>
      </c>
      <c r="J10" s="56">
        <f t="shared" ref="J10:J13" si="3">SUM(H10,I10)</f>
        <v>-5000</v>
      </c>
    </row>
    <row r="11" spans="1:11" s="150" customFormat="1" ht="15.75">
      <c r="A11" s="11">
        <v>43810</v>
      </c>
      <c r="B11" s="12" t="s">
        <v>16</v>
      </c>
      <c r="C11" s="15">
        <v>100</v>
      </c>
      <c r="D11" s="12" t="s">
        <v>8</v>
      </c>
      <c r="E11" s="12">
        <v>4165</v>
      </c>
      <c r="F11" s="13">
        <v>4135</v>
      </c>
      <c r="G11" s="13">
        <v>4105</v>
      </c>
      <c r="H11" s="56">
        <f t="shared" si="2"/>
        <v>3000</v>
      </c>
      <c r="I11" s="56">
        <v>0</v>
      </c>
      <c r="J11" s="56">
        <f t="shared" si="3"/>
        <v>3000</v>
      </c>
    </row>
    <row r="12" spans="1:11" s="150" customFormat="1" ht="15.75">
      <c r="A12" s="11">
        <v>43810</v>
      </c>
      <c r="B12" s="12" t="s">
        <v>20</v>
      </c>
      <c r="C12" s="15">
        <v>100</v>
      </c>
      <c r="D12" s="12" t="s">
        <v>8</v>
      </c>
      <c r="E12" s="12">
        <v>37550</v>
      </c>
      <c r="F12" s="13">
        <v>37650</v>
      </c>
      <c r="G12" s="13">
        <v>0</v>
      </c>
      <c r="H12" s="56">
        <f t="shared" ref="H12" si="4">(IF(D12="SELL",E12-F12,IF(D12="BUY",F12-E12)))*C12</f>
        <v>-10000</v>
      </c>
      <c r="I12" s="56">
        <v>0</v>
      </c>
      <c r="J12" s="56">
        <f t="shared" ref="J12" si="5">SUM(H12,I12)</f>
        <v>-10000</v>
      </c>
    </row>
    <row r="13" spans="1:11" s="150" customFormat="1" ht="15.75">
      <c r="A13" s="11">
        <v>43809</v>
      </c>
      <c r="B13" s="12" t="s">
        <v>20</v>
      </c>
      <c r="C13" s="15">
        <v>100</v>
      </c>
      <c r="D13" s="12" t="s">
        <v>9</v>
      </c>
      <c r="E13" s="12">
        <v>37600</v>
      </c>
      <c r="F13" s="13">
        <v>37695</v>
      </c>
      <c r="G13" s="13">
        <v>37800</v>
      </c>
      <c r="H13" s="56">
        <f t="shared" si="2"/>
        <v>9500</v>
      </c>
      <c r="I13" s="56">
        <v>0</v>
      </c>
      <c r="J13" s="56">
        <f t="shared" si="3"/>
        <v>9500</v>
      </c>
    </row>
    <row r="14" spans="1:11" s="149" customFormat="1" ht="15.75">
      <c r="A14" s="11">
        <v>43809</v>
      </c>
      <c r="B14" s="12" t="s">
        <v>12</v>
      </c>
      <c r="C14" s="15">
        <v>5000</v>
      </c>
      <c r="D14" s="12" t="s">
        <v>8</v>
      </c>
      <c r="E14" s="12">
        <v>182.6</v>
      </c>
      <c r="F14" s="13">
        <v>181.5</v>
      </c>
      <c r="G14" s="13">
        <v>180.5</v>
      </c>
      <c r="H14" s="56">
        <f t="shared" ref="H14:H15" si="6">(IF(D14="SELL",E14-F14,IF(D14="BUY",F14-E14)))*C14</f>
        <v>5499.9999999999718</v>
      </c>
      <c r="I14" s="56">
        <v>0</v>
      </c>
      <c r="J14" s="56">
        <f t="shared" ref="J14:J15" si="7">SUM(H14,I14)</f>
        <v>5499.9999999999718</v>
      </c>
    </row>
    <row r="15" spans="1:11" s="150" customFormat="1" ht="15.75">
      <c r="A15" s="11">
        <v>43808</v>
      </c>
      <c r="B15" s="12" t="s">
        <v>20</v>
      </c>
      <c r="C15" s="15">
        <v>100</v>
      </c>
      <c r="D15" s="12" t="s">
        <v>9</v>
      </c>
      <c r="E15" s="12">
        <v>37620</v>
      </c>
      <c r="F15" s="13">
        <v>37672</v>
      </c>
      <c r="G15" s="13">
        <v>37830</v>
      </c>
      <c r="H15" s="56">
        <f t="shared" si="6"/>
        <v>5200</v>
      </c>
      <c r="I15" s="56">
        <v>0</v>
      </c>
      <c r="J15" s="56">
        <f t="shared" si="7"/>
        <v>5200</v>
      </c>
    </row>
    <row r="16" spans="1:11" s="149" customFormat="1" ht="15.75">
      <c r="A16" s="11">
        <v>43808</v>
      </c>
      <c r="B16" s="12" t="s">
        <v>12</v>
      </c>
      <c r="C16" s="15">
        <v>5000</v>
      </c>
      <c r="D16" s="12" t="s">
        <v>8</v>
      </c>
      <c r="E16" s="12">
        <v>183.8</v>
      </c>
      <c r="F16" s="13">
        <v>182.8</v>
      </c>
      <c r="G16" s="13">
        <v>181.8</v>
      </c>
      <c r="H16" s="56">
        <f t="shared" ref="H16:H17" si="8">(IF(D16="SELL",E16-F16,IF(D16="BUY",F16-E16)))*C16</f>
        <v>5000</v>
      </c>
      <c r="I16" s="56">
        <f>(IF(D16="SELL",IF(G16="",0,F16-G16),IF(D16="BUY",IF(G16="",0,G16-F16))))*C16</f>
        <v>5000</v>
      </c>
      <c r="J16" s="56">
        <f t="shared" ref="J16:J17" si="9">SUM(H16,I16)</f>
        <v>10000</v>
      </c>
    </row>
    <row r="17" spans="1:11" s="150" customFormat="1" ht="15.75">
      <c r="A17" s="11">
        <v>43805</v>
      </c>
      <c r="B17" s="12" t="s">
        <v>20</v>
      </c>
      <c r="C17" s="15">
        <v>100</v>
      </c>
      <c r="D17" s="12" t="s">
        <v>8</v>
      </c>
      <c r="E17" s="12">
        <v>38000</v>
      </c>
      <c r="F17" s="13">
        <v>37900</v>
      </c>
      <c r="G17" s="13">
        <v>37800</v>
      </c>
      <c r="H17" s="56">
        <f t="shared" si="8"/>
        <v>10000</v>
      </c>
      <c r="I17" s="56">
        <v>0</v>
      </c>
      <c r="J17" s="56">
        <f t="shared" si="9"/>
        <v>10000</v>
      </c>
    </row>
    <row r="18" spans="1:11" s="149" customFormat="1" ht="15.75">
      <c r="A18" s="11">
        <v>43805</v>
      </c>
      <c r="B18" s="12" t="s">
        <v>12</v>
      </c>
      <c r="C18" s="15">
        <v>5000</v>
      </c>
      <c r="D18" s="12" t="s">
        <v>9</v>
      </c>
      <c r="E18" s="12">
        <v>183.5</v>
      </c>
      <c r="F18" s="13">
        <v>184.5</v>
      </c>
      <c r="G18" s="13">
        <v>185.5</v>
      </c>
      <c r="H18" s="56">
        <f t="shared" ref="H18:H20" si="10">(IF(D18="SELL",E18-F18,IF(D18="BUY",F18-E18)))*C18</f>
        <v>5000</v>
      </c>
      <c r="I18" s="56">
        <v>0</v>
      </c>
      <c r="J18" s="56">
        <f t="shared" ref="J18:J20" si="11">SUM(H18,I18)</f>
        <v>5000</v>
      </c>
    </row>
    <row r="19" spans="1:11" s="150" customFormat="1" ht="15.75">
      <c r="A19" s="11">
        <v>43804</v>
      </c>
      <c r="B19" s="12" t="s">
        <v>20</v>
      </c>
      <c r="C19" s="15">
        <v>100</v>
      </c>
      <c r="D19" s="12" t="s">
        <v>9</v>
      </c>
      <c r="E19" s="12">
        <v>38020</v>
      </c>
      <c r="F19" s="13">
        <v>38020</v>
      </c>
      <c r="G19" s="13">
        <v>0</v>
      </c>
      <c r="H19" s="56">
        <f t="shared" ref="H19" si="12">(IF(D19="SELL",E19-F19,IF(D19="BUY",F19-E19)))*C19</f>
        <v>0</v>
      </c>
      <c r="I19" s="56">
        <v>0</v>
      </c>
      <c r="J19" s="56">
        <f t="shared" ref="J19" si="13">SUM(H19,I19)</f>
        <v>0</v>
      </c>
    </row>
    <row r="20" spans="1:11" s="150" customFormat="1" ht="15.75">
      <c r="A20" s="11">
        <v>43804</v>
      </c>
      <c r="B20" s="12" t="s">
        <v>20</v>
      </c>
      <c r="C20" s="15">
        <v>100</v>
      </c>
      <c r="D20" s="12" t="s">
        <v>9</v>
      </c>
      <c r="E20" s="12">
        <v>38160</v>
      </c>
      <c r="F20" s="13">
        <v>38038</v>
      </c>
      <c r="G20" s="13">
        <v>0</v>
      </c>
      <c r="H20" s="56">
        <f t="shared" si="10"/>
        <v>-12200</v>
      </c>
      <c r="I20" s="56">
        <v>0</v>
      </c>
      <c r="J20" s="56">
        <f t="shared" si="11"/>
        <v>-12200</v>
      </c>
    </row>
    <row r="21" spans="1:11" s="149" customFormat="1" ht="15.75">
      <c r="A21" s="11">
        <v>43804</v>
      </c>
      <c r="B21" s="12" t="s">
        <v>12</v>
      </c>
      <c r="C21" s="15">
        <v>5000</v>
      </c>
      <c r="D21" s="12" t="s">
        <v>9</v>
      </c>
      <c r="E21" s="12">
        <v>183</v>
      </c>
      <c r="F21" s="13">
        <v>184.95</v>
      </c>
      <c r="G21" s="13">
        <v>186</v>
      </c>
      <c r="H21" s="56">
        <f t="shared" ref="H21:H22" si="14">(IF(D21="SELL",E21-F21,IF(D21="BUY",F21-E21)))*C21</f>
        <v>9749.9999999999436</v>
      </c>
      <c r="I21" s="56">
        <v>0</v>
      </c>
      <c r="J21" s="56">
        <f t="shared" ref="J21:J22" si="15">SUM(H21,I21)</f>
        <v>9749.9999999999436</v>
      </c>
    </row>
    <row r="22" spans="1:11" s="150" customFormat="1" ht="15.75">
      <c r="A22" s="11">
        <v>43803</v>
      </c>
      <c r="B22" s="12" t="s">
        <v>20</v>
      </c>
      <c r="C22" s="15">
        <v>100</v>
      </c>
      <c r="D22" s="12" t="s">
        <v>9</v>
      </c>
      <c r="E22" s="12">
        <v>38380</v>
      </c>
      <c r="F22" s="13">
        <v>38467</v>
      </c>
      <c r="G22" s="13">
        <v>38600</v>
      </c>
      <c r="H22" s="56">
        <f t="shared" si="14"/>
        <v>8700</v>
      </c>
      <c r="I22" s="56">
        <v>0</v>
      </c>
      <c r="J22" s="56">
        <f t="shared" si="15"/>
        <v>8700</v>
      </c>
    </row>
    <row r="23" spans="1:11" s="149" customFormat="1" ht="15.75">
      <c r="A23" s="11">
        <v>43803</v>
      </c>
      <c r="B23" s="12" t="s">
        <v>12</v>
      </c>
      <c r="C23" s="15">
        <v>5000</v>
      </c>
      <c r="D23" s="12" t="s">
        <v>9</v>
      </c>
      <c r="E23" s="12">
        <v>182.5</v>
      </c>
      <c r="F23" s="13">
        <v>183.5</v>
      </c>
      <c r="G23" s="13">
        <v>184.5</v>
      </c>
      <c r="H23" s="56">
        <f t="shared" ref="H23" si="16">(IF(D23="SELL",E23-F23,IF(D23="BUY",F23-E23)))*C23</f>
        <v>5000</v>
      </c>
      <c r="I23" s="56">
        <f>(IF(D23="SELL",IF(G23="",0,F23-G23),IF(D23="BUY",IF(G23="",0,G23-F23))))*C23</f>
        <v>5000</v>
      </c>
      <c r="J23" s="56">
        <f t="shared" ref="J23" si="17">SUM(H23,I23)</f>
        <v>10000</v>
      </c>
    </row>
    <row r="24" spans="1:11" s="147" customFormat="1" ht="15.75">
      <c r="A24" s="11">
        <v>43802</v>
      </c>
      <c r="B24" s="12" t="s">
        <v>12</v>
      </c>
      <c r="C24" s="15">
        <v>5000</v>
      </c>
      <c r="D24" s="12" t="s">
        <v>8</v>
      </c>
      <c r="E24" s="12">
        <v>182</v>
      </c>
      <c r="F24" s="13">
        <v>181.3</v>
      </c>
      <c r="G24" s="13">
        <v>180</v>
      </c>
      <c r="H24" s="56">
        <f t="shared" ref="H24:H29" si="18">(IF(D24="SELL",E24-F24,IF(D24="BUY",F24-E24)))*C24</f>
        <v>3499.9999999999432</v>
      </c>
      <c r="I24" s="56">
        <v>0</v>
      </c>
      <c r="J24" s="56">
        <f t="shared" ref="J24" si="19">SUM(H24,I24)</f>
        <v>3499.9999999999432</v>
      </c>
    </row>
    <row r="25" spans="1:11" s="147" customFormat="1" ht="15.75">
      <c r="A25" s="11">
        <v>43802</v>
      </c>
      <c r="B25" s="12" t="s">
        <v>12</v>
      </c>
      <c r="C25" s="15">
        <v>5000</v>
      </c>
      <c r="D25" s="12" t="s">
        <v>8</v>
      </c>
      <c r="E25" s="12">
        <v>182.2</v>
      </c>
      <c r="F25" s="13">
        <v>182.3</v>
      </c>
      <c r="G25" s="13">
        <v>0</v>
      </c>
      <c r="H25" s="56">
        <f t="shared" si="18"/>
        <v>-500.00000000011369</v>
      </c>
      <c r="I25" s="56">
        <v>0</v>
      </c>
      <c r="J25" s="56">
        <f t="shared" ref="J25" si="20">SUM(H25,I25)</f>
        <v>-500.00000000011369</v>
      </c>
    </row>
    <row r="26" spans="1:11" s="147" customFormat="1" ht="15.75">
      <c r="A26" s="11">
        <v>43802</v>
      </c>
      <c r="B26" s="12" t="s">
        <v>20</v>
      </c>
      <c r="C26" s="15">
        <v>100</v>
      </c>
      <c r="D26" s="12" t="s">
        <v>9</v>
      </c>
      <c r="E26" s="12">
        <v>37900</v>
      </c>
      <c r="F26" s="13">
        <v>38000</v>
      </c>
      <c r="G26" s="13">
        <v>38100</v>
      </c>
      <c r="H26" s="56">
        <f t="shared" si="18"/>
        <v>10000</v>
      </c>
      <c r="I26" s="56">
        <f>(IF(D26="SELL",IF(G26="",0,F26-G26),IF(D26="BUY",IF(G26="",0,G26-F26))))*C26</f>
        <v>10000</v>
      </c>
      <c r="J26" s="56">
        <f t="shared" ref="J26" si="21">SUM(H26,I26)</f>
        <v>20000</v>
      </c>
    </row>
    <row r="27" spans="1:11" s="147" customFormat="1" ht="15.75">
      <c r="A27" s="11">
        <v>43801</v>
      </c>
      <c r="B27" s="12" t="s">
        <v>20</v>
      </c>
      <c r="C27" s="15">
        <v>100</v>
      </c>
      <c r="D27" s="12" t="s">
        <v>8</v>
      </c>
      <c r="E27" s="12">
        <v>37850</v>
      </c>
      <c r="F27" s="13">
        <v>37780</v>
      </c>
      <c r="G27" s="13">
        <v>37650</v>
      </c>
      <c r="H27" s="56">
        <f t="shared" si="18"/>
        <v>7000</v>
      </c>
      <c r="I27" s="56">
        <v>0</v>
      </c>
      <c r="J27" s="56">
        <f t="shared" ref="J27" si="22">SUM(H27,I27)</f>
        <v>7000</v>
      </c>
    </row>
    <row r="28" spans="1:11" s="147" customFormat="1" ht="15.75">
      <c r="A28" s="11">
        <v>43801</v>
      </c>
      <c r="B28" s="12" t="s">
        <v>12</v>
      </c>
      <c r="C28" s="15">
        <v>5000</v>
      </c>
      <c r="D28" s="12" t="s">
        <v>8</v>
      </c>
      <c r="E28" s="12">
        <v>185.2</v>
      </c>
      <c r="F28" s="13">
        <v>184.2</v>
      </c>
      <c r="G28" s="13">
        <v>183.2</v>
      </c>
      <c r="H28" s="56">
        <f t="shared" si="18"/>
        <v>5000</v>
      </c>
      <c r="I28" s="56">
        <f>(IF(D28="SELL",IF(G28="",0,F28-G28),IF(D28="BUY",IF(G28="",0,G28-F28))))*C28</f>
        <v>5000</v>
      </c>
      <c r="J28" s="56">
        <f t="shared" ref="J28" si="23">SUM(H28,I28)</f>
        <v>10000</v>
      </c>
    </row>
    <row r="29" spans="1:11" s="146" customFormat="1" ht="15.75">
      <c r="A29" s="11">
        <v>43787</v>
      </c>
      <c r="B29" s="12" t="s">
        <v>20</v>
      </c>
      <c r="C29" s="15">
        <v>100</v>
      </c>
      <c r="D29" s="12" t="s">
        <v>9</v>
      </c>
      <c r="E29" s="12">
        <v>37965</v>
      </c>
      <c r="F29" s="13">
        <v>38065</v>
      </c>
      <c r="G29" s="13">
        <v>38165</v>
      </c>
      <c r="H29" s="56">
        <f t="shared" si="18"/>
        <v>10000</v>
      </c>
      <c r="I29" s="56">
        <f>(IF(D29="SELL",IF(G29="",0,F29-G29),IF(D29="BUY",IF(G29="",0,G29-F29))))*C29</f>
        <v>10000</v>
      </c>
      <c r="J29" s="56">
        <f t="shared" ref="J29" si="24">SUM(H29,I29)</f>
        <v>20000</v>
      </c>
      <c r="K29" s="147"/>
    </row>
    <row r="30" spans="1:11" s="146" customFormat="1" ht="15.75">
      <c r="A30" s="11">
        <v>43787</v>
      </c>
      <c r="B30" s="12" t="s">
        <v>12</v>
      </c>
      <c r="C30" s="15">
        <v>5000</v>
      </c>
      <c r="D30" s="12" t="s">
        <v>8</v>
      </c>
      <c r="E30" s="12">
        <v>192.2</v>
      </c>
      <c r="F30" s="13">
        <v>191.7</v>
      </c>
      <c r="G30" s="13">
        <v>191.2</v>
      </c>
      <c r="H30" s="56">
        <f t="shared" ref="H30" si="25">(IF(D30="SELL",E30-F30,IF(D30="BUY",F30-E30)))*C30</f>
        <v>2500</v>
      </c>
      <c r="I30" s="56">
        <f>(IF(D30="SELL",IF(G30="",0,F30-G30),IF(D30="BUY",IF(G30="",0,G30-F30))))*C30</f>
        <v>2500</v>
      </c>
      <c r="J30" s="56">
        <f t="shared" ref="J30" si="26">SUM(H30,I30)</f>
        <v>5000</v>
      </c>
      <c r="K30" s="147"/>
    </row>
    <row r="31" spans="1:11" s="146" customFormat="1" ht="15.75">
      <c r="A31" s="11">
        <v>43784</v>
      </c>
      <c r="B31" s="12" t="s">
        <v>20</v>
      </c>
      <c r="C31" s="15">
        <v>100</v>
      </c>
      <c r="D31" s="12" t="s">
        <v>9</v>
      </c>
      <c r="E31" s="12">
        <v>37965</v>
      </c>
      <c r="F31" s="13">
        <v>38030</v>
      </c>
      <c r="G31" s="13">
        <v>38120</v>
      </c>
      <c r="H31" s="56">
        <f t="shared" ref="H31" si="27">(IF(D31="SELL",E31-F31,IF(D31="BUY",F31-E31)))*C31</f>
        <v>6500</v>
      </c>
      <c r="I31" s="56">
        <f>(IF(D31="SELL",IF(G31="",0,F31-G31),IF(D31="BUY",IF(G31="",0,G31-F31))))*C31</f>
        <v>9000</v>
      </c>
      <c r="J31" s="56">
        <f t="shared" ref="J31" si="28">SUM(H31,I31)</f>
        <v>15500</v>
      </c>
      <c r="K31" s="147"/>
    </row>
    <row r="32" spans="1:11" s="146" customFormat="1" ht="15.75">
      <c r="A32" s="11">
        <v>43783</v>
      </c>
      <c r="B32" s="12" t="s">
        <v>20</v>
      </c>
      <c r="C32" s="15">
        <v>100</v>
      </c>
      <c r="D32" s="12" t="s">
        <v>9</v>
      </c>
      <c r="E32" s="12">
        <v>38218</v>
      </c>
      <c r="F32" s="13">
        <v>38300</v>
      </c>
      <c r="G32" s="13">
        <v>38380</v>
      </c>
      <c r="H32" s="56">
        <f t="shared" ref="H32" si="29">(IF(D32="SELL",E32-F32,IF(D32="BUY",F32-E32)))*C32</f>
        <v>8200</v>
      </c>
      <c r="I32" s="56">
        <v>0</v>
      </c>
      <c r="J32" s="56">
        <f t="shared" ref="J32" si="30">SUM(H32,I32)</f>
        <v>8200</v>
      </c>
      <c r="K32" s="147"/>
    </row>
    <row r="33" spans="1:10" s="146" customFormat="1" ht="15.75">
      <c r="A33" s="11">
        <v>43783</v>
      </c>
      <c r="B33" s="12" t="s">
        <v>16</v>
      </c>
      <c r="C33" s="15">
        <v>100</v>
      </c>
      <c r="D33" s="12" t="s">
        <v>9</v>
      </c>
      <c r="E33" s="12">
        <v>4155</v>
      </c>
      <c r="F33" s="13">
        <v>4185</v>
      </c>
      <c r="G33" s="13">
        <v>4230</v>
      </c>
      <c r="H33" s="56">
        <f t="shared" ref="H33" si="31">(IF(D33="SELL",E33-F33,IF(D33="BUY",F33-E33)))*C33</f>
        <v>3000</v>
      </c>
      <c r="I33" s="56">
        <v>0</v>
      </c>
      <c r="J33" s="56">
        <f t="shared" ref="J33" si="32">SUM(H33,I33)</f>
        <v>3000</v>
      </c>
    </row>
    <row r="34" spans="1:10" s="146" customFormat="1" ht="15.75">
      <c r="A34" s="11">
        <v>43781</v>
      </c>
      <c r="B34" s="12" t="s">
        <v>16</v>
      </c>
      <c r="C34" s="15">
        <v>100</v>
      </c>
      <c r="D34" s="12" t="s">
        <v>8</v>
      </c>
      <c r="E34" s="12">
        <v>4080</v>
      </c>
      <c r="F34" s="13">
        <v>4118</v>
      </c>
      <c r="G34" s="13">
        <v>0</v>
      </c>
      <c r="H34" s="56">
        <f t="shared" ref="H34" si="33">(IF(D34="SELL",E34-F34,IF(D34="BUY",F34-E34)))*C34</f>
        <v>-3800</v>
      </c>
      <c r="I34" s="56">
        <v>0</v>
      </c>
      <c r="J34" s="56">
        <f t="shared" ref="J34" si="34">SUM(H34,I34)</f>
        <v>-3800</v>
      </c>
    </row>
    <row r="35" spans="1:10" s="146" customFormat="1" ht="15.75">
      <c r="A35" s="11">
        <v>43781</v>
      </c>
      <c r="B35" s="12" t="s">
        <v>12</v>
      </c>
      <c r="C35" s="15">
        <v>5000</v>
      </c>
      <c r="D35" s="12" t="s">
        <v>8</v>
      </c>
      <c r="E35" s="12">
        <v>195.05</v>
      </c>
      <c r="F35" s="13">
        <v>194.4</v>
      </c>
      <c r="G35" s="13">
        <v>193.8</v>
      </c>
      <c r="H35" s="56">
        <f t="shared" ref="H35" si="35">(IF(D35="SELL",E35-F35,IF(D35="BUY",F35-E35)))*C35</f>
        <v>3250.0000000000282</v>
      </c>
      <c r="I35" s="56">
        <v>0</v>
      </c>
      <c r="J35" s="56">
        <f t="shared" ref="J35" si="36">SUM(H35,I35)</f>
        <v>3250.0000000000282</v>
      </c>
    </row>
    <row r="36" spans="1:10" s="146" customFormat="1" ht="15.75">
      <c r="A36" s="11">
        <v>43777</v>
      </c>
      <c r="B36" s="12" t="s">
        <v>20</v>
      </c>
      <c r="C36" s="15">
        <v>100</v>
      </c>
      <c r="D36" s="12" t="s">
        <v>8</v>
      </c>
      <c r="E36" s="12">
        <v>37700</v>
      </c>
      <c r="F36" s="13">
        <v>37635</v>
      </c>
      <c r="G36" s="13">
        <v>37565</v>
      </c>
      <c r="H36" s="56">
        <f>(IF(D36="SELL",E36-F36,IF(D36="BUY",F36-E36)))*C36</f>
        <v>6500</v>
      </c>
      <c r="I36" s="56">
        <f>(IF(D36="SELL",IF(G36="",0,F36-G36),IF(D36="BUY",IF(G36="",0,G36-F36))))*C36</f>
        <v>7000</v>
      </c>
      <c r="J36" s="56">
        <f t="shared" ref="J36" si="37">SUM(H36,I36)</f>
        <v>13500</v>
      </c>
    </row>
    <row r="37" spans="1:10" s="146" customFormat="1" ht="15.75">
      <c r="A37" s="11">
        <v>43777</v>
      </c>
      <c r="B37" s="12" t="s">
        <v>20</v>
      </c>
      <c r="C37" s="15">
        <v>100</v>
      </c>
      <c r="D37" s="12" t="s">
        <v>9</v>
      </c>
      <c r="E37" s="12">
        <v>37838</v>
      </c>
      <c r="F37" s="13">
        <v>37780</v>
      </c>
      <c r="G37" s="13">
        <v>0</v>
      </c>
      <c r="H37" s="56">
        <f t="shared" ref="H37" si="38">(IF(D37="SELL",E37-F37,IF(D37="BUY",F37-E37)))*C37</f>
        <v>-5800</v>
      </c>
      <c r="I37" s="56">
        <v>0</v>
      </c>
      <c r="J37" s="56">
        <f t="shared" ref="J37" si="39">SUM(H37,I37)</f>
        <v>-5800</v>
      </c>
    </row>
    <row r="38" spans="1:10" s="146" customFormat="1" ht="15.75">
      <c r="A38" s="11">
        <v>43776</v>
      </c>
      <c r="B38" s="12" t="s">
        <v>20</v>
      </c>
      <c r="C38" s="15">
        <v>100</v>
      </c>
      <c r="D38" s="12" t="s">
        <v>8</v>
      </c>
      <c r="E38" s="12">
        <v>37980</v>
      </c>
      <c r="F38" s="13">
        <v>37900</v>
      </c>
      <c r="G38" s="13">
        <v>37800</v>
      </c>
      <c r="H38" s="56">
        <f t="shared" ref="H38" si="40">(IF(D38="SELL",E38-F38,IF(D38="BUY",F38-E38)))*C38</f>
        <v>8000</v>
      </c>
      <c r="I38" s="56">
        <f>(IF(D38="SELL",IF(G38="",0,F38-G38),IF(D38="BUY",IF(G38="",0,G38-F38))))*C38</f>
        <v>10000</v>
      </c>
      <c r="J38" s="56">
        <f t="shared" ref="J38" si="41">SUM(H38,I38)</f>
        <v>18000</v>
      </c>
    </row>
    <row r="39" spans="1:10" s="146" customFormat="1" ht="15.75">
      <c r="A39" s="11">
        <v>43776</v>
      </c>
      <c r="B39" s="12" t="s">
        <v>12</v>
      </c>
      <c r="C39" s="15">
        <v>5000</v>
      </c>
      <c r="D39" s="12" t="s">
        <v>9</v>
      </c>
      <c r="E39" s="12">
        <v>191.1</v>
      </c>
      <c r="F39" s="13">
        <v>191.65</v>
      </c>
      <c r="G39" s="13">
        <v>192.3</v>
      </c>
      <c r="H39" s="56">
        <f t="shared" ref="H39" si="42">(IF(D39="SELL",E39-F39,IF(D39="BUY",F39-E39)))*C39</f>
        <v>2750.0000000000568</v>
      </c>
      <c r="I39" s="56">
        <f>(IF(D39="SELL",IF(G39="",0,F39-G39),IF(D39="BUY",IF(G39="",0,G39-F39))))*C39</f>
        <v>3250.0000000000282</v>
      </c>
      <c r="J39" s="56">
        <f t="shared" ref="J39" si="43">SUM(H39,I39)</f>
        <v>6000.0000000000855</v>
      </c>
    </row>
    <row r="40" spans="1:10" s="146" customFormat="1" ht="15.75">
      <c r="A40" s="11">
        <v>43775</v>
      </c>
      <c r="B40" s="12" t="s">
        <v>20</v>
      </c>
      <c r="C40" s="15">
        <v>100</v>
      </c>
      <c r="D40" s="12" t="s">
        <v>9</v>
      </c>
      <c r="E40" s="13">
        <v>38051</v>
      </c>
      <c r="F40" s="13">
        <v>37951</v>
      </c>
      <c r="G40" s="13">
        <v>0</v>
      </c>
      <c r="H40" s="56">
        <f t="shared" ref="H40" si="44">(IF(D40="SELL",E40-F40,IF(D40="BUY",F40-E40)))*C40</f>
        <v>-10000</v>
      </c>
      <c r="I40" s="56">
        <v>0</v>
      </c>
      <c r="J40" s="56">
        <f t="shared" ref="J40" si="45">SUM(H40,I40)</f>
        <v>-10000</v>
      </c>
    </row>
    <row r="41" spans="1:10" s="146" customFormat="1" ht="15.75">
      <c r="A41" s="11">
        <v>43774</v>
      </c>
      <c r="B41" s="12" t="s">
        <v>12</v>
      </c>
      <c r="C41" s="15">
        <v>5000</v>
      </c>
      <c r="D41" s="12" t="s">
        <v>9</v>
      </c>
      <c r="E41" s="12">
        <v>191.3</v>
      </c>
      <c r="F41" s="13">
        <v>192.2</v>
      </c>
      <c r="G41" s="13">
        <v>193.8</v>
      </c>
      <c r="H41" s="56">
        <f t="shared" ref="H41" si="46">(IF(D41="SELL",E41-F41,IF(D41="BUY",F41-E41)))*C41</f>
        <v>4499.9999999998863</v>
      </c>
      <c r="I41" s="56">
        <v>0</v>
      </c>
      <c r="J41" s="56">
        <f t="shared" ref="J41" si="47">SUM(H41,I41)</f>
        <v>4499.9999999998863</v>
      </c>
    </row>
    <row r="42" spans="1:10" s="146" customFormat="1" ht="15.75">
      <c r="A42" s="11">
        <v>43773</v>
      </c>
      <c r="B42" s="12" t="s">
        <v>12</v>
      </c>
      <c r="C42" s="15">
        <v>5000</v>
      </c>
      <c r="D42" s="12" t="s">
        <v>9</v>
      </c>
      <c r="E42" s="12">
        <v>190.5</v>
      </c>
      <c r="F42" s="13">
        <v>191</v>
      </c>
      <c r="G42" s="13">
        <v>192.6</v>
      </c>
      <c r="H42" s="56">
        <f t="shared" ref="H42" si="48">(IF(D42="SELL",E42-F42,IF(D42="BUY",F42-E42)))*C42</f>
        <v>2500</v>
      </c>
      <c r="I42" s="56">
        <f>(IF(D42="SELL",IF(G42="",0,F42-G42),IF(D42="BUY",IF(G42="",0,G42-F42))))*C42</f>
        <v>7999.9999999999718</v>
      </c>
      <c r="J42" s="56">
        <f t="shared" ref="J42" si="49">SUM(H42,I42)</f>
        <v>10499.999999999971</v>
      </c>
    </row>
    <row r="43" spans="1:10" s="146" customFormat="1" ht="15.75">
      <c r="A43" s="11">
        <v>43760</v>
      </c>
      <c r="B43" s="12" t="s">
        <v>16</v>
      </c>
      <c r="C43" s="15">
        <v>100</v>
      </c>
      <c r="D43" s="12" t="s">
        <v>9</v>
      </c>
      <c r="E43" s="12">
        <v>3840</v>
      </c>
      <c r="F43" s="13">
        <v>3860</v>
      </c>
      <c r="G43" s="13">
        <v>3890</v>
      </c>
      <c r="H43" s="56">
        <f t="shared" ref="H43" si="50">(IF(D43="SELL",E43-F43,IF(D43="BUY",F43-E43)))*C43</f>
        <v>2000</v>
      </c>
      <c r="I43" s="56">
        <v>0</v>
      </c>
      <c r="J43" s="56">
        <f t="shared" ref="J43" si="51">SUM(H43,I43)</f>
        <v>2000</v>
      </c>
    </row>
    <row r="44" spans="1:10" s="146" customFormat="1" ht="15.75">
      <c r="A44" s="11">
        <v>43760</v>
      </c>
      <c r="B44" s="12" t="s">
        <v>13</v>
      </c>
      <c r="C44" s="15">
        <v>1250</v>
      </c>
      <c r="D44" s="12" t="s">
        <v>8</v>
      </c>
      <c r="E44" s="12">
        <v>439</v>
      </c>
      <c r="F44" s="13">
        <v>435</v>
      </c>
      <c r="G44" s="13">
        <v>430</v>
      </c>
      <c r="H44" s="56">
        <f t="shared" ref="H44" si="52">(IF(D44="SELL",E44-F44,IF(D44="BUY",F44-E44)))*C44</f>
        <v>5000</v>
      </c>
      <c r="I44" s="56">
        <v>0</v>
      </c>
      <c r="J44" s="56">
        <f t="shared" ref="J44" si="53">SUM(H44,I44)</f>
        <v>5000</v>
      </c>
    </row>
    <row r="45" spans="1:10" s="145" customFormat="1" ht="15.75">
      <c r="A45" s="11">
        <v>43750</v>
      </c>
      <c r="B45" s="12" t="s">
        <v>20</v>
      </c>
      <c r="C45" s="15">
        <v>100</v>
      </c>
      <c r="D45" s="12" t="s">
        <v>8</v>
      </c>
      <c r="E45" s="12">
        <v>37803</v>
      </c>
      <c r="F45" s="13">
        <v>37930</v>
      </c>
      <c r="G45" s="13">
        <v>0</v>
      </c>
      <c r="H45" s="56">
        <f t="shared" ref="H45" si="54">(IF(D45="SELL",E45-F45,IF(D45="BUY",F45-E45)))*C45</f>
        <v>-12700</v>
      </c>
      <c r="I45" s="56">
        <v>0</v>
      </c>
      <c r="J45" s="56">
        <f t="shared" ref="J45" si="55">SUM(H45,I45)</f>
        <v>-12700</v>
      </c>
    </row>
    <row r="46" spans="1:10" s="143" customFormat="1" ht="15.75">
      <c r="A46" s="11">
        <v>43749</v>
      </c>
      <c r="B46" s="12" t="s">
        <v>12</v>
      </c>
      <c r="C46" s="15">
        <v>5000</v>
      </c>
      <c r="D46" s="12" t="s">
        <v>9</v>
      </c>
      <c r="E46" s="12">
        <v>185.6</v>
      </c>
      <c r="F46" s="13">
        <v>186.2</v>
      </c>
      <c r="G46" s="13">
        <v>186.95</v>
      </c>
      <c r="H46" s="56">
        <f t="shared" ref="H46" si="56">(IF(D46="SELL",E46-F46,IF(D46="BUY",F46-E46)))*C46</f>
        <v>2999.9999999999718</v>
      </c>
      <c r="I46" s="56">
        <v>0</v>
      </c>
      <c r="J46" s="56">
        <f t="shared" ref="J46" si="57">SUM(H46,I46)</f>
        <v>2999.9999999999718</v>
      </c>
    </row>
    <row r="47" spans="1:10" s="143" customFormat="1" ht="15.75">
      <c r="A47" s="11">
        <v>43748</v>
      </c>
      <c r="B47" s="12" t="s">
        <v>12</v>
      </c>
      <c r="C47" s="15">
        <v>5000</v>
      </c>
      <c r="D47" s="12" t="s">
        <v>9</v>
      </c>
      <c r="E47" s="12">
        <v>183.05</v>
      </c>
      <c r="F47" s="13">
        <v>183.65</v>
      </c>
      <c r="G47" s="13">
        <v>184.1</v>
      </c>
      <c r="H47" s="56">
        <v>5000</v>
      </c>
      <c r="I47" s="56">
        <v>5000</v>
      </c>
      <c r="J47" s="56">
        <v>10000</v>
      </c>
    </row>
    <row r="48" spans="1:10" s="143" customFormat="1" ht="15.75">
      <c r="A48" s="11">
        <v>43745</v>
      </c>
      <c r="B48" s="12" t="s">
        <v>20</v>
      </c>
      <c r="C48" s="15">
        <v>100</v>
      </c>
      <c r="D48" s="12" t="s">
        <v>8</v>
      </c>
      <c r="E48" s="12">
        <v>38200</v>
      </c>
      <c r="F48" s="13">
        <v>38100</v>
      </c>
      <c r="G48" s="13">
        <v>38000</v>
      </c>
      <c r="H48" s="56">
        <f t="shared" ref="H48" si="58">(IF(D48="SELL",E48-F48,IF(D48="BUY",F48-E48)))*C48</f>
        <v>10000</v>
      </c>
      <c r="I48" s="56">
        <v>0</v>
      </c>
      <c r="J48" s="56">
        <f t="shared" ref="J48" si="59">SUM(H48,I48)</f>
        <v>10000</v>
      </c>
    </row>
    <row r="49" spans="1:11" s="143" customFormat="1" ht="15.75">
      <c r="A49" s="11">
        <v>43745</v>
      </c>
      <c r="B49" s="12" t="s">
        <v>16</v>
      </c>
      <c r="C49" s="15">
        <v>100</v>
      </c>
      <c r="D49" s="12" t="s">
        <v>9</v>
      </c>
      <c r="E49" s="12">
        <v>3790</v>
      </c>
      <c r="F49" s="13">
        <v>3820</v>
      </c>
      <c r="G49" s="13">
        <v>3850</v>
      </c>
      <c r="H49" s="56">
        <f t="shared" ref="H49" si="60">(IF(D49="SELL",E49-F49,IF(D49="BUY",F49-E49)))*C49</f>
        <v>3000</v>
      </c>
      <c r="I49" s="56">
        <v>0</v>
      </c>
      <c r="J49" s="56">
        <f t="shared" ref="J49" si="61">SUM(H49,I49)</f>
        <v>3000</v>
      </c>
    </row>
    <row r="50" spans="1:11" s="143" customFormat="1" ht="15.75">
      <c r="A50" s="11">
        <v>43742</v>
      </c>
      <c r="B50" s="12" t="s">
        <v>12</v>
      </c>
      <c r="C50" s="15">
        <v>5000</v>
      </c>
      <c r="D50" s="12" t="s">
        <v>9</v>
      </c>
      <c r="E50" s="12">
        <v>181.5</v>
      </c>
      <c r="F50" s="13">
        <v>182</v>
      </c>
      <c r="G50" s="13">
        <v>183</v>
      </c>
      <c r="H50" s="56">
        <f t="shared" ref="H50" si="62">(IF(D50="SELL",E50-F50,IF(D50="BUY",F50-E50)))*C50</f>
        <v>2500</v>
      </c>
      <c r="I50" s="56">
        <v>0</v>
      </c>
      <c r="J50" s="56">
        <f t="shared" ref="J50" si="63">SUM(H50,I50)</f>
        <v>2500</v>
      </c>
      <c r="K50" s="146"/>
    </row>
    <row r="51" spans="1:11" s="143" customFormat="1" ht="15.75">
      <c r="A51" s="11">
        <v>43742</v>
      </c>
      <c r="B51" s="12" t="s">
        <v>20</v>
      </c>
      <c r="C51" s="15">
        <v>100</v>
      </c>
      <c r="D51" s="12" t="s">
        <v>9</v>
      </c>
      <c r="E51" s="12">
        <v>38410</v>
      </c>
      <c r="F51" s="13">
        <v>38480</v>
      </c>
      <c r="G51" s="13">
        <v>38550</v>
      </c>
      <c r="H51" s="56">
        <f t="shared" ref="H51" si="64">(IF(D51="SELL",E51-F51,IF(D51="BUY",F51-E51)))*C51</f>
        <v>7000</v>
      </c>
      <c r="I51" s="56">
        <f t="shared" ref="I51" si="65">(IF(D51="SELL",IF(G51="",0,F51-G51),IF(D51="BUY",IF(G51="",0,G51-F51))))*C51</f>
        <v>7000</v>
      </c>
      <c r="J51" s="56">
        <f t="shared" ref="J51" si="66">SUM(H51,I51)</f>
        <v>14000</v>
      </c>
      <c r="K51" s="146"/>
    </row>
    <row r="52" spans="1:11" s="143" customFormat="1" ht="15.75">
      <c r="A52" s="11">
        <v>43738</v>
      </c>
      <c r="B52" s="12" t="s">
        <v>16</v>
      </c>
      <c r="C52" s="15">
        <v>100</v>
      </c>
      <c r="D52" s="12" t="s">
        <v>9</v>
      </c>
      <c r="E52" s="12">
        <v>3920</v>
      </c>
      <c r="F52" s="13">
        <v>3890</v>
      </c>
      <c r="G52" s="13">
        <v>0</v>
      </c>
      <c r="H52" s="56">
        <f>(IF(D52="SELL",E52-F52,IF(D52="BUY",F52-E52)))*C52</f>
        <v>-3000</v>
      </c>
      <c r="I52" s="56">
        <v>0</v>
      </c>
      <c r="J52" s="56">
        <f t="shared" ref="J52" si="67">SUM(H52,I52)</f>
        <v>-3000</v>
      </c>
    </row>
    <row r="53" spans="1:11" s="143" customFormat="1" ht="15.75">
      <c r="A53" s="11">
        <v>43734</v>
      </c>
      <c r="B53" s="12" t="s">
        <v>20</v>
      </c>
      <c r="C53" s="15">
        <v>100</v>
      </c>
      <c r="D53" s="12" t="s">
        <v>9</v>
      </c>
      <c r="E53" s="12">
        <v>37688</v>
      </c>
      <c r="F53" s="13">
        <v>37763</v>
      </c>
      <c r="G53" s="13">
        <v>37838</v>
      </c>
      <c r="H53" s="56">
        <f>(IF(D53="SELL",E53-F53,IF(D53="BUY",F53-E53)))*C53</f>
        <v>7500</v>
      </c>
      <c r="I53" s="56">
        <v>0</v>
      </c>
      <c r="J53" s="56">
        <f t="shared" ref="J53" si="68">SUM(H53,I53)</f>
        <v>7500</v>
      </c>
    </row>
    <row r="54" spans="1:11" s="143" customFormat="1" ht="15.75">
      <c r="A54" s="11">
        <v>43734</v>
      </c>
      <c r="B54" s="12" t="s">
        <v>21</v>
      </c>
      <c r="C54" s="15">
        <v>30</v>
      </c>
      <c r="D54" s="12" t="s">
        <v>9</v>
      </c>
      <c r="E54" s="13">
        <v>46550</v>
      </c>
      <c r="F54" s="13">
        <v>46700</v>
      </c>
      <c r="G54" s="13">
        <v>46900</v>
      </c>
      <c r="H54" s="56">
        <f t="shared" ref="H54" si="69">(IF(D54="SELL",E54-F54,IF(D54="BUY",F54-E54)))*C54</f>
        <v>4500</v>
      </c>
      <c r="I54" s="56">
        <v>0</v>
      </c>
      <c r="J54" s="56">
        <f t="shared" ref="J54" si="70">SUM(H54,I54)</f>
        <v>4500</v>
      </c>
    </row>
    <row r="55" spans="1:11" s="143" customFormat="1" ht="15.75">
      <c r="A55" s="11">
        <v>43734</v>
      </c>
      <c r="B55" s="12" t="s">
        <v>16</v>
      </c>
      <c r="C55" s="15">
        <v>100</v>
      </c>
      <c r="D55" s="12" t="s">
        <v>8</v>
      </c>
      <c r="E55" s="12">
        <v>3968</v>
      </c>
      <c r="F55" s="13">
        <v>3938</v>
      </c>
      <c r="G55" s="13">
        <v>3908</v>
      </c>
      <c r="H55" s="56">
        <f t="shared" ref="H55" si="71">(IF(D55="SELL",E55-F55,IF(D55="BUY",F55-E55)))*C55</f>
        <v>3000</v>
      </c>
      <c r="I55" s="56">
        <f t="shared" ref="I55" si="72">(IF(D55="SELL",IF(G55="",0,F55-G55),IF(D55="BUY",IF(G55="",0,G55-F55))))*C55</f>
        <v>3000</v>
      </c>
      <c r="J55" s="56">
        <f t="shared" ref="J55" si="73">SUM(H55,I55)</f>
        <v>6000</v>
      </c>
    </row>
    <row r="56" spans="1:11" s="143" customFormat="1" ht="15.75">
      <c r="A56" s="11">
        <v>43733</v>
      </c>
      <c r="B56" s="12" t="s">
        <v>20</v>
      </c>
      <c r="C56" s="15">
        <v>100</v>
      </c>
      <c r="D56" s="12" t="s">
        <v>9</v>
      </c>
      <c r="E56" s="12">
        <v>38203</v>
      </c>
      <c r="F56" s="13">
        <v>38138</v>
      </c>
      <c r="G56" s="13">
        <v>0</v>
      </c>
      <c r="H56" s="56">
        <f>(IF(D56="SELL",E56-F56,IF(D56="BUY",F56-E56)))*C56</f>
        <v>-6500</v>
      </c>
      <c r="I56" s="56">
        <v>0</v>
      </c>
      <c r="J56" s="56">
        <f t="shared" ref="J56" si="74">SUM(H56,I56)</f>
        <v>-6500</v>
      </c>
    </row>
    <row r="57" spans="1:11" s="143" customFormat="1" ht="15.75">
      <c r="A57" s="11">
        <v>43733</v>
      </c>
      <c r="B57" s="12" t="s">
        <v>12</v>
      </c>
      <c r="C57" s="15">
        <v>5000</v>
      </c>
      <c r="D57" s="12" t="s">
        <v>8</v>
      </c>
      <c r="E57" s="12">
        <v>178.8</v>
      </c>
      <c r="F57" s="13">
        <v>178.1</v>
      </c>
      <c r="G57" s="13">
        <v>0</v>
      </c>
      <c r="H57" s="56">
        <f>(IF(D57="SELL",E57-F57,IF(D57="BUY",F57-E57)))*C57</f>
        <v>3500.0000000000855</v>
      </c>
      <c r="I57" s="56">
        <v>0</v>
      </c>
      <c r="J57" s="56">
        <f t="shared" ref="J57" si="75">SUM(H57,I57)</f>
        <v>3500.0000000000855</v>
      </c>
    </row>
    <row r="58" spans="1:11" s="143" customFormat="1" ht="15.75">
      <c r="A58" s="11">
        <v>43732</v>
      </c>
      <c r="B58" s="12" t="s">
        <v>16</v>
      </c>
      <c r="C58" s="15">
        <v>100</v>
      </c>
      <c r="D58" s="12" t="s">
        <v>8</v>
      </c>
      <c r="E58" s="12">
        <v>4120</v>
      </c>
      <c r="F58" s="13">
        <v>4100</v>
      </c>
      <c r="G58" s="13">
        <v>4080</v>
      </c>
      <c r="H58" s="56">
        <v>5000</v>
      </c>
      <c r="I58" s="56">
        <v>5000</v>
      </c>
      <c r="J58" s="56">
        <v>10000</v>
      </c>
    </row>
    <row r="59" spans="1:11" s="142" customFormat="1" ht="15.75">
      <c r="A59" s="11">
        <v>43731</v>
      </c>
      <c r="B59" s="12" t="s">
        <v>16</v>
      </c>
      <c r="C59" s="15">
        <v>100</v>
      </c>
      <c r="D59" s="12" t="s">
        <v>8</v>
      </c>
      <c r="E59" s="12">
        <v>4110</v>
      </c>
      <c r="F59" s="13">
        <v>4085</v>
      </c>
      <c r="G59" s="13">
        <v>4055</v>
      </c>
      <c r="H59" s="56">
        <f>(IF(D59="SELL",E59-F59,IF(D59="BUY",F59-E59)))*C59</f>
        <v>2500</v>
      </c>
      <c r="I59" s="56">
        <v>0</v>
      </c>
      <c r="J59" s="56">
        <f t="shared" ref="J59" si="76">SUM(H59,I59)</f>
        <v>2500</v>
      </c>
    </row>
    <row r="60" spans="1:11" s="142" customFormat="1" ht="15.75">
      <c r="A60" s="11">
        <v>43727</v>
      </c>
      <c r="B60" s="12" t="s">
        <v>20</v>
      </c>
      <c r="C60" s="15">
        <v>100</v>
      </c>
      <c r="D60" s="12" t="s">
        <v>8</v>
      </c>
      <c r="E60" s="12">
        <v>37550</v>
      </c>
      <c r="F60" s="13">
        <v>37620</v>
      </c>
      <c r="G60" s="13">
        <v>0</v>
      </c>
      <c r="H60" s="56">
        <f>(IF(D60="SELL",E60-F60,IF(D60="BUY",F60-E60)))*C60</f>
        <v>-7000</v>
      </c>
      <c r="I60" s="56">
        <v>0</v>
      </c>
      <c r="J60" s="56">
        <f t="shared" ref="J60" si="77">SUM(H60,I60)</f>
        <v>-7000</v>
      </c>
    </row>
    <row r="61" spans="1:11" s="142" customFormat="1" ht="15.75">
      <c r="A61" s="11">
        <v>43726</v>
      </c>
      <c r="B61" s="12" t="s">
        <v>16</v>
      </c>
      <c r="C61" s="15">
        <v>100</v>
      </c>
      <c r="D61" s="12" t="s">
        <v>28</v>
      </c>
      <c r="E61" s="12">
        <v>4180</v>
      </c>
      <c r="F61" s="13">
        <v>4160</v>
      </c>
      <c r="G61" s="13">
        <v>4135</v>
      </c>
      <c r="H61" s="56">
        <v>5000</v>
      </c>
      <c r="I61" s="56">
        <v>5000</v>
      </c>
      <c r="J61" s="56">
        <v>10000</v>
      </c>
    </row>
    <row r="62" spans="1:11" s="142" customFormat="1" ht="15.75">
      <c r="A62" s="11">
        <v>43725</v>
      </c>
      <c r="B62" s="12" t="s">
        <v>16</v>
      </c>
      <c r="C62" s="15">
        <v>100</v>
      </c>
      <c r="D62" s="12" t="s">
        <v>9</v>
      </c>
      <c r="E62" s="12">
        <v>4492</v>
      </c>
      <c r="F62" s="13">
        <v>4500</v>
      </c>
      <c r="G62" s="13">
        <v>4530</v>
      </c>
      <c r="H62" s="56">
        <f t="shared" ref="H62" si="78">(IF(D62="SELL",E62-F62,IF(D62="BUY",F62-E62)))*C62</f>
        <v>800</v>
      </c>
      <c r="I62" s="56">
        <v>0</v>
      </c>
      <c r="J62" s="56">
        <f t="shared" ref="J62" si="79">SUM(H62,I62)</f>
        <v>800</v>
      </c>
    </row>
    <row r="63" spans="1:11" s="142" customFormat="1" ht="15.75">
      <c r="A63" s="11">
        <v>43724</v>
      </c>
      <c r="B63" s="12" t="s">
        <v>16</v>
      </c>
      <c r="C63" s="15">
        <v>100</v>
      </c>
      <c r="D63" s="12" t="s">
        <v>9</v>
      </c>
      <c r="E63" s="12">
        <v>4310</v>
      </c>
      <c r="F63" s="13">
        <v>4360</v>
      </c>
      <c r="G63" s="13">
        <v>4410</v>
      </c>
      <c r="H63" s="56">
        <f t="shared" ref="H63" si="80">(IF(D63="SELL",E63-F63,IF(D63="BUY",F63-E63)))*C63</f>
        <v>5000</v>
      </c>
      <c r="I63" s="56">
        <f t="shared" ref="I63" si="81">(IF(D63="SELL",IF(G63="",0,F63-G63),IF(D63="BUY",IF(G63="",0,G63-F63))))*C63</f>
        <v>5000</v>
      </c>
      <c r="J63" s="56">
        <f t="shared" ref="J63" si="82">SUM(H63,I63)</f>
        <v>10000</v>
      </c>
    </row>
    <row r="64" spans="1:11" s="142" customFormat="1" ht="15.75">
      <c r="A64" s="11">
        <v>43724</v>
      </c>
      <c r="B64" s="12" t="s">
        <v>16</v>
      </c>
      <c r="C64" s="15">
        <v>100</v>
      </c>
      <c r="D64" s="12" t="s">
        <v>8</v>
      </c>
      <c r="E64" s="12">
        <v>4223</v>
      </c>
      <c r="F64" s="13">
        <v>4208</v>
      </c>
      <c r="G64" s="13">
        <v>4180</v>
      </c>
      <c r="H64" s="56">
        <f t="shared" ref="H64" si="83">(IF(D64="SELL",E64-F64,IF(D64="BUY",F64-E64)))*C64</f>
        <v>1500</v>
      </c>
      <c r="I64" s="56">
        <f t="shared" ref="I64" si="84">(IF(D64="SELL",IF(G64="",0,F64-G64),IF(D64="BUY",IF(G64="",0,G64-F64))))*C64</f>
        <v>2800</v>
      </c>
      <c r="J64" s="56">
        <f t="shared" ref="J64" si="85">SUM(H64,I64)</f>
        <v>4300</v>
      </c>
    </row>
    <row r="65" spans="1:10" s="142" customFormat="1" ht="15.75">
      <c r="A65" s="11">
        <v>43721</v>
      </c>
      <c r="B65" s="12" t="s">
        <v>12</v>
      </c>
      <c r="C65" s="15">
        <v>5000</v>
      </c>
      <c r="D65" s="12" t="s">
        <v>9</v>
      </c>
      <c r="E65" s="12">
        <v>186.35</v>
      </c>
      <c r="F65" s="13">
        <v>186.9</v>
      </c>
      <c r="G65" s="13">
        <v>188</v>
      </c>
      <c r="H65" s="56">
        <f t="shared" ref="H65" si="86">(IF(D65="SELL",E65-F65,IF(D65="BUY",F65-E65)))*C65</f>
        <v>2750.0000000000568</v>
      </c>
      <c r="I65" s="56">
        <f t="shared" ref="I65" si="87">(IF(D65="SELL",IF(G65="",0,F65-G65),IF(D65="BUY",IF(G65="",0,G65-F65))))*C65</f>
        <v>5499.9999999999718</v>
      </c>
      <c r="J65" s="56">
        <f t="shared" ref="J65" si="88">SUM(H65,I65)</f>
        <v>8250.0000000000291</v>
      </c>
    </row>
    <row r="66" spans="1:10" s="142" customFormat="1" ht="15.75">
      <c r="A66" s="11">
        <v>43721</v>
      </c>
      <c r="B66" s="12" t="s">
        <v>20</v>
      </c>
      <c r="C66" s="15">
        <v>100</v>
      </c>
      <c r="D66" s="12" t="s">
        <v>9</v>
      </c>
      <c r="E66" s="12">
        <v>37805</v>
      </c>
      <c r="F66" s="13">
        <v>37735</v>
      </c>
      <c r="G66" s="13">
        <v>0</v>
      </c>
      <c r="H66" s="56">
        <f t="shared" ref="H66" si="89">(IF(D66="SELL",E66-F66,IF(D66="BUY",F66-E66)))*C66</f>
        <v>-7000</v>
      </c>
      <c r="I66" s="56">
        <v>0</v>
      </c>
      <c r="J66" s="56">
        <f t="shared" ref="J66" si="90">SUM(H66,I66)</f>
        <v>-7000</v>
      </c>
    </row>
    <row r="67" spans="1:10" s="142" customFormat="1" ht="15.75">
      <c r="A67" s="11">
        <v>43719</v>
      </c>
      <c r="B67" s="12" t="s">
        <v>16</v>
      </c>
      <c r="C67" s="15">
        <v>100</v>
      </c>
      <c r="D67" s="12" t="s">
        <v>9</v>
      </c>
      <c r="E67" s="12">
        <v>4180</v>
      </c>
      <c r="F67" s="13">
        <v>4135</v>
      </c>
      <c r="G67" s="13">
        <v>0</v>
      </c>
      <c r="H67" s="56">
        <f t="shared" ref="H67" si="91">(IF(D67="SELL",E67-F67,IF(D67="BUY",F67-E67)))*C67</f>
        <v>-4500</v>
      </c>
      <c r="I67" s="56">
        <v>0</v>
      </c>
      <c r="J67" s="56">
        <f t="shared" ref="J67" si="92">SUM(H67,I67)</f>
        <v>-4500</v>
      </c>
    </row>
    <row r="68" spans="1:10" s="142" customFormat="1" ht="15.75">
      <c r="A68" s="11">
        <v>43719</v>
      </c>
      <c r="B68" s="12" t="s">
        <v>20</v>
      </c>
      <c r="C68" s="15">
        <v>100</v>
      </c>
      <c r="D68" s="12" t="s">
        <v>9</v>
      </c>
      <c r="E68" s="12">
        <v>38260</v>
      </c>
      <c r="F68" s="13">
        <v>38360</v>
      </c>
      <c r="G68" s="13">
        <v>38500</v>
      </c>
      <c r="H68" s="56">
        <f t="shared" ref="H68" si="93">(IF(D68="SELL",E68-F68,IF(D68="BUY",F68-E68)))*C68</f>
        <v>10000</v>
      </c>
      <c r="I68" s="56">
        <f t="shared" ref="I68" si="94">(IF(D68="SELL",IF(G68="",0,F68-G68),IF(D68="BUY",IF(G68="",0,G68-F68))))*C68</f>
        <v>14000</v>
      </c>
      <c r="J68" s="56">
        <f t="shared" ref="J68" si="95">SUM(H68,I68)</f>
        <v>24000</v>
      </c>
    </row>
    <row r="69" spans="1:10" s="142" customFormat="1" ht="15.75">
      <c r="A69" s="11">
        <v>43719</v>
      </c>
      <c r="B69" s="12" t="s">
        <v>12</v>
      </c>
      <c r="C69" s="15">
        <v>5000</v>
      </c>
      <c r="D69" s="12" t="s">
        <v>9</v>
      </c>
      <c r="E69" s="12">
        <v>188.65</v>
      </c>
      <c r="F69" s="13">
        <v>189.65</v>
      </c>
      <c r="G69" s="13">
        <v>190.8</v>
      </c>
      <c r="H69" s="56">
        <f t="shared" ref="H69" si="96">(IF(D69="SELL",E69-F69,IF(D69="BUY",F69-E69)))*C69</f>
        <v>5000</v>
      </c>
      <c r="I69" s="56">
        <v>0</v>
      </c>
      <c r="J69" s="56">
        <f t="shared" ref="J69" si="97">SUM(H69,I69)</f>
        <v>5000</v>
      </c>
    </row>
    <row r="70" spans="1:10" s="142" customFormat="1" ht="15.75">
      <c r="A70" s="11">
        <v>43717</v>
      </c>
      <c r="B70" s="12" t="s">
        <v>20</v>
      </c>
      <c r="C70" s="15">
        <v>100</v>
      </c>
      <c r="D70" s="12" t="s">
        <v>9</v>
      </c>
      <c r="E70" s="12">
        <v>38550</v>
      </c>
      <c r="F70" s="13">
        <v>38680</v>
      </c>
      <c r="G70" s="13">
        <v>38830</v>
      </c>
      <c r="H70" s="56">
        <f t="shared" ref="H70" si="98">(IF(D70="SELL",E70-F70,IF(D70="BUY",F70-E70)))*C70</f>
        <v>13000</v>
      </c>
      <c r="I70" s="56">
        <v>0</v>
      </c>
      <c r="J70" s="56">
        <f t="shared" ref="J70" si="99">SUM(H70,I70)</f>
        <v>13000</v>
      </c>
    </row>
    <row r="71" spans="1:10" s="142" customFormat="1" ht="15.75">
      <c r="A71" s="11">
        <v>43717</v>
      </c>
      <c r="B71" s="12" t="s">
        <v>20</v>
      </c>
      <c r="C71" s="15">
        <v>100</v>
      </c>
      <c r="D71" s="12" t="s">
        <v>8</v>
      </c>
      <c r="E71" s="12">
        <v>38350</v>
      </c>
      <c r="F71" s="13">
        <v>38435</v>
      </c>
      <c r="G71" s="13">
        <v>0</v>
      </c>
      <c r="H71" s="56">
        <f t="shared" ref="H71" si="100">(IF(D71="SELL",E71-F71,IF(D71="BUY",F71-E71)))*C71</f>
        <v>-8500</v>
      </c>
      <c r="I71" s="56">
        <v>0</v>
      </c>
      <c r="J71" s="56">
        <f t="shared" ref="J71" si="101">SUM(H71,I71)</f>
        <v>-8500</v>
      </c>
    </row>
    <row r="72" spans="1:10" s="142" customFormat="1" ht="15.75">
      <c r="A72" s="11">
        <v>43717</v>
      </c>
      <c r="B72" s="12" t="s">
        <v>12</v>
      </c>
      <c r="C72" s="15">
        <v>5000</v>
      </c>
      <c r="D72" s="12" t="s">
        <v>9</v>
      </c>
      <c r="E72" s="12">
        <v>185</v>
      </c>
      <c r="F72" s="13">
        <v>185.8</v>
      </c>
      <c r="G72" s="13">
        <v>186.2</v>
      </c>
      <c r="H72" s="56">
        <f t="shared" ref="H72" si="102">(IF(D72="SELL",E72-F72,IF(D72="BUY",F72-E72)))*C72</f>
        <v>4000.0000000000568</v>
      </c>
      <c r="I72" s="56">
        <f t="shared" ref="I72" si="103">(IF(D72="SELL",IF(G72="",0,F72-G72),IF(D72="BUY",IF(G72="",0,G72-F72))))*C72</f>
        <v>1999.9999999998863</v>
      </c>
      <c r="J72" s="56">
        <f t="shared" ref="J72" si="104">SUM(H72,I72)</f>
        <v>5999.9999999999436</v>
      </c>
    </row>
    <row r="73" spans="1:10" s="141" customFormat="1" ht="15.75">
      <c r="A73" s="11">
        <v>43714</v>
      </c>
      <c r="B73" s="12" t="s">
        <v>16</v>
      </c>
      <c r="C73" s="15">
        <v>100</v>
      </c>
      <c r="D73" s="12" t="s">
        <v>8</v>
      </c>
      <c r="E73" s="12">
        <v>3995</v>
      </c>
      <c r="F73" s="13">
        <v>3950</v>
      </c>
      <c r="G73" s="13">
        <v>3900</v>
      </c>
      <c r="H73" s="56">
        <f t="shared" ref="H73" si="105">(IF(D73="SELL",E73-F73,IF(D73="BUY",F73-E73)))*C73</f>
        <v>4500</v>
      </c>
      <c r="I73" s="56">
        <v>0</v>
      </c>
      <c r="J73" s="56">
        <f t="shared" ref="J73" si="106">SUM(H73,I73)</f>
        <v>4500</v>
      </c>
    </row>
    <row r="74" spans="1:10" s="141" customFormat="1" ht="15.75">
      <c r="A74" s="11">
        <v>43714</v>
      </c>
      <c r="B74" s="12" t="s">
        <v>12</v>
      </c>
      <c r="C74" s="15">
        <v>5000</v>
      </c>
      <c r="D74" s="12" t="s">
        <v>8</v>
      </c>
      <c r="E74" s="12">
        <v>185.6</v>
      </c>
      <c r="F74" s="13">
        <v>184.6</v>
      </c>
      <c r="G74" s="13">
        <v>183.6</v>
      </c>
      <c r="H74" s="56">
        <f t="shared" ref="H74" si="107">(IF(D74="SELL",E74-F74,IF(D74="BUY",F74-E74)))*C74</f>
        <v>5000</v>
      </c>
      <c r="I74" s="56">
        <f>(IF(D74="SELL",IF(G74="",0,F74-G74),IF(D74="BUY",IF(G74="",0,G74-F74))))*C74</f>
        <v>5000</v>
      </c>
      <c r="J74" s="56">
        <f t="shared" ref="J74" si="108">SUM(H74,I74)</f>
        <v>10000</v>
      </c>
    </row>
    <row r="75" spans="1:10" s="141" customFormat="1" ht="15.75">
      <c r="A75" s="11">
        <v>43714</v>
      </c>
      <c r="B75" s="12" t="s">
        <v>20</v>
      </c>
      <c r="C75" s="15">
        <v>100</v>
      </c>
      <c r="D75" s="12" t="s">
        <v>9</v>
      </c>
      <c r="E75" s="12">
        <v>38550</v>
      </c>
      <c r="F75" s="13">
        <v>38650</v>
      </c>
      <c r="G75" s="13">
        <v>38830</v>
      </c>
      <c r="H75" s="56">
        <f t="shared" ref="H75" si="109">(IF(D75="SELL",E75-F75,IF(D75="BUY",F75-E75)))*C75</f>
        <v>10000</v>
      </c>
      <c r="I75" s="56">
        <f>(IF(D75="SELL",IF(G75="",0,F75-G75),IF(D75="BUY",IF(G75="",0,G75-F75))))*C75</f>
        <v>18000</v>
      </c>
      <c r="J75" s="56">
        <f t="shared" ref="J75" si="110">SUM(H75,I75)</f>
        <v>28000</v>
      </c>
    </row>
    <row r="76" spans="1:10" s="141" customFormat="1" ht="15.75">
      <c r="A76" s="11">
        <v>43713</v>
      </c>
      <c r="B76" s="12" t="s">
        <v>12</v>
      </c>
      <c r="C76" s="15">
        <v>5000</v>
      </c>
      <c r="D76" s="12" t="s">
        <v>9</v>
      </c>
      <c r="E76" s="12">
        <v>187.35</v>
      </c>
      <c r="F76" s="13">
        <v>188</v>
      </c>
      <c r="G76" s="13">
        <v>189.2</v>
      </c>
      <c r="H76" s="56">
        <f t="shared" ref="H76" si="111">(IF(D76="SELL",E76-F76,IF(D76="BUY",F76-E76)))*C76</f>
        <v>3250.0000000000282</v>
      </c>
      <c r="I76" s="56">
        <f>(IF(D76="SELL",IF(G76="",0,F76-G76),IF(D76="BUY",IF(G76="",0,G76-F76))))*C76</f>
        <v>5999.9999999999436</v>
      </c>
      <c r="J76" s="56">
        <f t="shared" ref="J76" si="112">SUM(H76,I76)</f>
        <v>9249.9999999999709</v>
      </c>
    </row>
    <row r="77" spans="1:10" s="141" customFormat="1" ht="15.75">
      <c r="A77" s="11">
        <v>43712</v>
      </c>
      <c r="B77" s="12" t="s">
        <v>12</v>
      </c>
      <c r="C77" s="15">
        <v>5000</v>
      </c>
      <c r="D77" s="12" t="s">
        <v>9</v>
      </c>
      <c r="E77" s="12">
        <v>183.3</v>
      </c>
      <c r="F77" s="13">
        <v>183.95</v>
      </c>
      <c r="G77" s="13">
        <v>185.1</v>
      </c>
      <c r="H77" s="56">
        <f t="shared" ref="H77" si="113">(IF(D77="SELL",E77-F77,IF(D77="BUY",F77-E77)))*C77</f>
        <v>3249.9999999998863</v>
      </c>
      <c r="I77" s="56">
        <f>(IF(D77="SELL",IF(G77="",0,F77-G77),IF(D77="BUY",IF(G77="",0,G77-F77))))*C77</f>
        <v>5750.0000000000282</v>
      </c>
      <c r="J77" s="56">
        <f t="shared" ref="J77" si="114">SUM(H77,I77)</f>
        <v>8999.9999999999145</v>
      </c>
    </row>
    <row r="78" spans="1:10" s="141" customFormat="1" ht="15.75">
      <c r="A78" s="11">
        <v>43712</v>
      </c>
      <c r="B78" s="12" t="s">
        <v>16</v>
      </c>
      <c r="C78" s="15">
        <v>100</v>
      </c>
      <c r="D78" s="12" t="s">
        <v>9</v>
      </c>
      <c r="E78" s="12">
        <v>3935</v>
      </c>
      <c r="F78" s="13">
        <v>3965</v>
      </c>
      <c r="G78" s="13">
        <v>4000</v>
      </c>
      <c r="H78" s="56">
        <f t="shared" ref="H78" si="115">(IF(D78="SELL",E78-F78,IF(D78="BUY",F78-E78)))*C78</f>
        <v>3000</v>
      </c>
      <c r="I78" s="56">
        <f>(IF(D78="SELL",IF(G78="",0,F78-G78),IF(D78="BUY",IF(G78="",0,G78-F78))))*C78</f>
        <v>3500</v>
      </c>
      <c r="J78" s="56">
        <f t="shared" ref="J78" si="116">SUM(H78,I78)</f>
        <v>6500</v>
      </c>
    </row>
    <row r="79" spans="1:10" s="141" customFormat="1" ht="15.75">
      <c r="A79" s="11">
        <v>43711</v>
      </c>
      <c r="B79" s="12" t="s">
        <v>17</v>
      </c>
      <c r="C79" s="15">
        <v>1250</v>
      </c>
      <c r="D79" s="12" t="s">
        <v>9</v>
      </c>
      <c r="E79" s="12">
        <v>170.8</v>
      </c>
      <c r="F79" s="13">
        <v>171.55</v>
      </c>
      <c r="G79" s="13">
        <v>0</v>
      </c>
      <c r="H79" s="56">
        <f t="shared" ref="H79" si="117">(IF(D79="SELL",E79-F79,IF(D79="BUY",F79-E79)))*C79</f>
        <v>937.5</v>
      </c>
      <c r="I79" s="56">
        <v>0</v>
      </c>
      <c r="J79" s="56">
        <f t="shared" ref="J79" si="118">SUM(H79,I79)</f>
        <v>937.5</v>
      </c>
    </row>
    <row r="80" spans="1:10" s="141" customFormat="1" ht="15.75">
      <c r="A80" s="11">
        <v>43711</v>
      </c>
      <c r="B80" s="12" t="s">
        <v>12</v>
      </c>
      <c r="C80" s="15">
        <v>5000</v>
      </c>
      <c r="D80" s="12" t="s">
        <v>9</v>
      </c>
      <c r="E80" s="12">
        <v>182</v>
      </c>
      <c r="F80" s="13">
        <v>182.6</v>
      </c>
      <c r="G80" s="13">
        <v>183.5</v>
      </c>
      <c r="H80" s="56">
        <f t="shared" ref="H80" si="119">(IF(D80="SELL",E80-F80,IF(D80="BUY",F80-E80)))*C80</f>
        <v>2999.9999999999718</v>
      </c>
      <c r="I80" s="56">
        <f>(IF(D80="SELL",IF(G80="",0,F80-G80),IF(D80="BUY",IF(G80="",0,G80-F80))))*C80</f>
        <v>4500.0000000000282</v>
      </c>
      <c r="J80" s="56">
        <f t="shared" ref="J80" si="120">SUM(H80,I80)</f>
        <v>7500</v>
      </c>
    </row>
    <row r="81" spans="1:11" s="140" customFormat="1" ht="15.75">
      <c r="A81" s="11">
        <v>43706</v>
      </c>
      <c r="B81" s="12" t="s">
        <v>12</v>
      </c>
      <c r="C81" s="15">
        <v>5000</v>
      </c>
      <c r="D81" s="12" t="s">
        <v>9</v>
      </c>
      <c r="E81" s="13">
        <v>184.9</v>
      </c>
      <c r="F81" s="13">
        <v>185.5</v>
      </c>
      <c r="G81" s="13">
        <v>186.3</v>
      </c>
      <c r="H81" s="56">
        <f t="shared" ref="H81" si="121">(IF(D81="SELL",E81-F81,IF(D81="BUY",F81-E81)))*C81</f>
        <v>2999.9999999999718</v>
      </c>
      <c r="I81" s="56">
        <v>0</v>
      </c>
      <c r="J81" s="56">
        <f t="shared" ref="J81" si="122">SUM(H81,I81)</f>
        <v>2999.9999999999718</v>
      </c>
      <c r="K81" s="141"/>
    </row>
    <row r="82" spans="1:11" s="140" customFormat="1" ht="15.75">
      <c r="A82" s="11">
        <v>43705</v>
      </c>
      <c r="B82" s="12" t="s">
        <v>16</v>
      </c>
      <c r="C82" s="15">
        <v>100</v>
      </c>
      <c r="D82" s="12" t="s">
        <v>9</v>
      </c>
      <c r="E82" s="13">
        <v>4001</v>
      </c>
      <c r="F82" s="13">
        <v>4035</v>
      </c>
      <c r="G82" s="13">
        <v>4065</v>
      </c>
      <c r="H82" s="56">
        <f t="shared" ref="H82" si="123">(IF(D82="SELL",E82-F82,IF(D82="BUY",F82-E82)))*C82</f>
        <v>3400</v>
      </c>
      <c r="I82" s="56">
        <f>(IF(D82="SELL",IF(G82="",0,F82-G82),IF(D82="BUY",IF(G82="",0,G82-F82))))*C82</f>
        <v>3000</v>
      </c>
      <c r="J82" s="56">
        <f t="shared" ref="J82" si="124">SUM(H82,I82)</f>
        <v>6400</v>
      </c>
      <c r="K82" s="141"/>
    </row>
    <row r="83" spans="1:11" s="140" customFormat="1" ht="15.75">
      <c r="A83" s="11">
        <v>43703</v>
      </c>
      <c r="B83" s="12" t="s">
        <v>12</v>
      </c>
      <c r="C83" s="15">
        <v>5000</v>
      </c>
      <c r="D83" s="12" t="s">
        <v>9</v>
      </c>
      <c r="E83" s="13">
        <v>182</v>
      </c>
      <c r="F83" s="13">
        <v>182.5</v>
      </c>
      <c r="G83" s="13">
        <v>183</v>
      </c>
      <c r="H83" s="56">
        <f t="shared" ref="H83" si="125">(IF(D83="SELL",E83-F83,IF(D83="BUY",F83-E83)))*C83</f>
        <v>2500</v>
      </c>
      <c r="I83" s="56">
        <f>(IF(D83="SELL",IF(G83="",0,F83-G83),IF(D83="BUY",IF(G83="",0,G83-F83))))*C83</f>
        <v>2500</v>
      </c>
      <c r="J83" s="56">
        <f t="shared" ref="J83" si="126">SUM(H83,I83)</f>
        <v>5000</v>
      </c>
      <c r="K83" s="141"/>
    </row>
    <row r="84" spans="1:11" s="140" customFormat="1" ht="15.75">
      <c r="A84" s="11">
        <v>43703</v>
      </c>
      <c r="B84" s="12" t="s">
        <v>16</v>
      </c>
      <c r="C84" s="15">
        <v>100</v>
      </c>
      <c r="D84" s="12" t="s">
        <v>9</v>
      </c>
      <c r="E84" s="13">
        <v>3950</v>
      </c>
      <c r="F84" s="13">
        <v>3980</v>
      </c>
      <c r="G84" s="13">
        <v>4023</v>
      </c>
      <c r="H84" s="56">
        <f t="shared" ref="H84" si="127">(IF(D84="SELL",E84-F84,IF(D84="BUY",F84-E84)))*C84</f>
        <v>3000</v>
      </c>
      <c r="I84" s="56">
        <v>0</v>
      </c>
      <c r="J84" s="56">
        <f t="shared" ref="J84" si="128">SUM(H84,I84)</f>
        <v>3000</v>
      </c>
      <c r="K84" s="141"/>
    </row>
    <row r="85" spans="1:11" s="138" customFormat="1" ht="15.75">
      <c r="A85" s="11">
        <v>43699</v>
      </c>
      <c r="B85" s="12" t="s">
        <v>12</v>
      </c>
      <c r="C85" s="15">
        <v>5000</v>
      </c>
      <c r="D85" s="12" t="s">
        <v>9</v>
      </c>
      <c r="E85" s="13">
        <v>185.35</v>
      </c>
      <c r="F85" s="13">
        <v>185.8</v>
      </c>
      <c r="G85" s="13">
        <v>186.35</v>
      </c>
      <c r="H85" s="56">
        <f t="shared" ref="H85" si="129">(IF(D85="SELL",E85-F85,IF(D85="BUY",F85-E85)))*C85</f>
        <v>2250.0000000000855</v>
      </c>
      <c r="I85" s="56">
        <v>0</v>
      </c>
      <c r="J85" s="56">
        <f t="shared" ref="J85" si="130">SUM(H85,I85)</f>
        <v>2250.0000000000855</v>
      </c>
      <c r="K85" s="141"/>
    </row>
    <row r="86" spans="1:11" s="138" customFormat="1" ht="15.75">
      <c r="A86" s="11">
        <v>43698</v>
      </c>
      <c r="B86" s="12" t="s">
        <v>12</v>
      </c>
      <c r="C86" s="15">
        <v>5000</v>
      </c>
      <c r="D86" s="12" t="s">
        <v>9</v>
      </c>
      <c r="E86" s="13">
        <v>184.35</v>
      </c>
      <c r="F86" s="13">
        <v>185</v>
      </c>
      <c r="G86" s="13">
        <v>186.2</v>
      </c>
      <c r="H86" s="56">
        <f t="shared" ref="H86" si="131">(IF(D86="SELL",E86-F86,IF(D86="BUY",F86-E86)))*C86</f>
        <v>3250.0000000000282</v>
      </c>
      <c r="I86" s="56">
        <v>0</v>
      </c>
      <c r="J86" s="56">
        <f t="shared" ref="J86" si="132">SUM(H86,I86)</f>
        <v>3250.0000000000282</v>
      </c>
      <c r="K86" s="141"/>
    </row>
    <row r="87" spans="1:11" s="138" customFormat="1" ht="15.75">
      <c r="A87" s="11">
        <v>43697</v>
      </c>
      <c r="B87" s="12" t="s">
        <v>12</v>
      </c>
      <c r="C87" s="15">
        <v>5000</v>
      </c>
      <c r="D87" s="12" t="s">
        <v>8</v>
      </c>
      <c r="E87" s="13">
        <v>183</v>
      </c>
      <c r="F87" s="13">
        <v>182.35</v>
      </c>
      <c r="G87" s="13">
        <v>181.5</v>
      </c>
      <c r="H87" s="56">
        <f t="shared" ref="H87" si="133">(IF(D87="SELL",E87-F87,IF(D87="BUY",F87-E87)))*C87</f>
        <v>3250.0000000000282</v>
      </c>
      <c r="I87" s="56">
        <v>0</v>
      </c>
      <c r="J87" s="56">
        <f t="shared" ref="J87" si="134">SUM(H87,I87)</f>
        <v>3250.0000000000282</v>
      </c>
      <c r="K87" s="141"/>
    </row>
    <row r="88" spans="1:11" s="138" customFormat="1" ht="15.75">
      <c r="A88" s="11">
        <v>43696</v>
      </c>
      <c r="B88" s="12" t="s">
        <v>12</v>
      </c>
      <c r="C88" s="15">
        <v>5000</v>
      </c>
      <c r="D88" s="12" t="s">
        <v>8</v>
      </c>
      <c r="E88" s="13">
        <v>182.8</v>
      </c>
      <c r="F88" s="13">
        <v>183.35</v>
      </c>
      <c r="G88" s="13">
        <v>0</v>
      </c>
      <c r="H88" s="56">
        <f t="shared" ref="H88" si="135">(IF(D88="SELL",E88-F88,IF(D88="BUY",F88-E88)))*C88</f>
        <v>-2749.9999999999145</v>
      </c>
      <c r="I88" s="56">
        <v>0</v>
      </c>
      <c r="J88" s="56">
        <f t="shared" ref="J88" si="136">SUM(H88,I88)</f>
        <v>-2749.9999999999145</v>
      </c>
    </row>
    <row r="89" spans="1:11" s="138" customFormat="1" ht="15.75">
      <c r="A89" s="11">
        <v>43690</v>
      </c>
      <c r="B89" s="12" t="s">
        <v>12</v>
      </c>
      <c r="C89" s="15">
        <v>5000</v>
      </c>
      <c r="D89" s="12" t="s">
        <v>9</v>
      </c>
      <c r="E89" s="13">
        <v>185.65</v>
      </c>
      <c r="F89" s="13">
        <v>186.2</v>
      </c>
      <c r="G89" s="13">
        <v>186.95</v>
      </c>
      <c r="H89" s="56">
        <f t="shared" ref="H89" si="137">(IF(D89="SELL",E89-F89,IF(D89="BUY",F89-E89)))*C89</f>
        <v>2749.9999999999145</v>
      </c>
      <c r="I89" s="56">
        <f>(IF(D89="SELL",IF(G89="",0,F89-G89),IF(D89="BUY",IF(G89="",0,G89-F89))))*C89</f>
        <v>3750</v>
      </c>
      <c r="J89" s="56">
        <f t="shared" ref="J89" si="138">SUM(H89,I89)</f>
        <v>6499.9999999999145</v>
      </c>
    </row>
    <row r="90" spans="1:11" s="138" customFormat="1" ht="15.75">
      <c r="A90" s="11">
        <v>43686</v>
      </c>
      <c r="B90" s="12" t="s">
        <v>20</v>
      </c>
      <c r="C90" s="15">
        <v>100</v>
      </c>
      <c r="D90" s="12" t="s">
        <v>9</v>
      </c>
      <c r="E90" s="13">
        <v>38010</v>
      </c>
      <c r="F90" s="13">
        <v>38080</v>
      </c>
      <c r="G90" s="13">
        <v>38155</v>
      </c>
      <c r="H90" s="56">
        <f t="shared" ref="H90" si="139">(IF(D90="SELL",E90-F90,IF(D90="BUY",F90-E90)))*C90</f>
        <v>7000</v>
      </c>
      <c r="I90" s="56">
        <v>0</v>
      </c>
      <c r="J90" s="56">
        <f t="shared" ref="J90" si="140">SUM(H90,I90)</f>
        <v>7000</v>
      </c>
    </row>
    <row r="91" spans="1:11" s="138" customFormat="1" ht="15.75">
      <c r="A91" s="11">
        <v>43685</v>
      </c>
      <c r="B91" s="12" t="s">
        <v>12</v>
      </c>
      <c r="C91" s="15">
        <v>5000</v>
      </c>
      <c r="D91" s="12" t="s">
        <v>8</v>
      </c>
      <c r="E91" s="13">
        <v>184.2</v>
      </c>
      <c r="F91" s="13">
        <v>183.6</v>
      </c>
      <c r="G91" s="13">
        <v>0</v>
      </c>
      <c r="H91" s="56">
        <f t="shared" ref="H91" si="141">(IF(D91="SELL",E91-F91,IF(D91="BUY",F91-E91)))*C91</f>
        <v>2999.9999999999718</v>
      </c>
      <c r="I91" s="56">
        <v>0</v>
      </c>
      <c r="J91" s="56">
        <f t="shared" ref="J91" si="142">SUM(H91,I91)</f>
        <v>2999.9999999999718</v>
      </c>
    </row>
    <row r="92" spans="1:11" s="137" customFormat="1" ht="15.75">
      <c r="A92" s="11">
        <v>43683</v>
      </c>
      <c r="B92" s="12" t="s">
        <v>17</v>
      </c>
      <c r="C92" s="15">
        <v>1250</v>
      </c>
      <c r="D92" s="12" t="s">
        <v>9</v>
      </c>
      <c r="E92" s="13">
        <v>153.35</v>
      </c>
      <c r="F92" s="13">
        <v>153.35</v>
      </c>
      <c r="G92" s="13">
        <v>0</v>
      </c>
      <c r="H92" s="56">
        <f t="shared" ref="H92" si="143">(IF(D92="SELL",E92-F92,IF(D92="BUY",F92-E92)))*C92</f>
        <v>0</v>
      </c>
      <c r="I92" s="56">
        <v>0</v>
      </c>
      <c r="J92" s="56">
        <f t="shared" ref="J92" si="144">SUM(H92,I92)</f>
        <v>0</v>
      </c>
    </row>
    <row r="93" spans="1:11" s="136" customFormat="1" ht="15.75">
      <c r="A93" s="11">
        <v>43623</v>
      </c>
      <c r="B93" s="12" t="s">
        <v>20</v>
      </c>
      <c r="C93" s="15">
        <v>100</v>
      </c>
      <c r="D93" s="12" t="s">
        <v>9</v>
      </c>
      <c r="E93" s="13">
        <v>33000</v>
      </c>
      <c r="F93" s="13">
        <v>32920</v>
      </c>
      <c r="G93" s="13">
        <v>0</v>
      </c>
      <c r="H93" s="56">
        <f t="shared" ref="H93" si="145">(IF(D93="SELL",E93-F93,IF(D93="BUY",F93-E93)))*C93</f>
        <v>-8000</v>
      </c>
      <c r="I93" s="56">
        <v>0</v>
      </c>
      <c r="J93" s="56">
        <f t="shared" ref="J93" si="146">SUM(H93,I93)</f>
        <v>-8000</v>
      </c>
    </row>
    <row r="94" spans="1:11" s="136" customFormat="1" ht="15.75">
      <c r="A94" s="11">
        <v>43622</v>
      </c>
      <c r="B94" s="12" t="s">
        <v>20</v>
      </c>
      <c r="C94" s="15">
        <v>100</v>
      </c>
      <c r="D94" s="12" t="s">
        <v>9</v>
      </c>
      <c r="E94" s="13">
        <v>32800</v>
      </c>
      <c r="F94" s="13">
        <v>32735</v>
      </c>
      <c r="G94" s="13">
        <v>0</v>
      </c>
      <c r="H94" s="56">
        <f t="shared" ref="H94" si="147">(IF(D94="SELL",E94-F94,IF(D94="BUY",F94-E94)))*C94</f>
        <v>-6500</v>
      </c>
      <c r="I94" s="56">
        <v>0</v>
      </c>
      <c r="J94" s="56">
        <f t="shared" ref="J94" si="148">SUM(H94,I94)</f>
        <v>-6500</v>
      </c>
    </row>
    <row r="95" spans="1:11" s="136" customFormat="1" ht="15.75">
      <c r="A95" s="11">
        <v>43620</v>
      </c>
      <c r="B95" s="12" t="s">
        <v>20</v>
      </c>
      <c r="C95" s="15">
        <v>100</v>
      </c>
      <c r="D95" s="12" t="s">
        <v>8</v>
      </c>
      <c r="E95" s="13">
        <v>32435</v>
      </c>
      <c r="F95" s="13">
        <v>32335</v>
      </c>
      <c r="G95" s="13">
        <v>32235</v>
      </c>
      <c r="H95" s="56">
        <f t="shared" ref="H95" si="149">(IF(D95="SELL",E95-F95,IF(D95="BUY",F95-E95)))*C95</f>
        <v>10000</v>
      </c>
      <c r="I95" s="56">
        <v>0</v>
      </c>
      <c r="J95" s="56">
        <f t="shared" ref="J95" si="150">SUM(H95,I95)</f>
        <v>10000</v>
      </c>
    </row>
    <row r="96" spans="1:11" s="136" customFormat="1" ht="15.75">
      <c r="A96" s="11">
        <v>43619</v>
      </c>
      <c r="B96" s="12" t="s">
        <v>12</v>
      </c>
      <c r="C96" s="15">
        <v>5000</v>
      </c>
      <c r="D96" s="12" t="s">
        <v>8</v>
      </c>
      <c r="E96" s="13">
        <v>203</v>
      </c>
      <c r="F96" s="13">
        <v>202.2</v>
      </c>
      <c r="G96" s="13">
        <v>201.2</v>
      </c>
      <c r="H96" s="56">
        <f t="shared" ref="H96" si="151">(IF(D96="SELL",E96-F96,IF(D96="BUY",F96-E96)))*C96</f>
        <v>4000.0000000000568</v>
      </c>
      <c r="I96" s="56">
        <f>(IF(D96="SELL",IF(G96="",0,F96-G96),IF(D96="BUY",IF(G96="",0,G96-F96))))*C96</f>
        <v>5000</v>
      </c>
      <c r="J96" s="56">
        <f t="shared" ref="J96" si="152">SUM(H96,I96)</f>
        <v>9000.0000000000564</v>
      </c>
    </row>
    <row r="97" spans="1:10" s="133" customFormat="1" ht="15.75">
      <c r="A97" s="11">
        <v>43601</v>
      </c>
      <c r="B97" s="12" t="s">
        <v>16</v>
      </c>
      <c r="C97" s="15">
        <v>100</v>
      </c>
      <c r="D97" s="12" t="s">
        <v>9</v>
      </c>
      <c r="E97" s="13">
        <v>4400</v>
      </c>
      <c r="F97" s="13">
        <v>4433</v>
      </c>
      <c r="G97" s="13">
        <v>4460</v>
      </c>
      <c r="H97" s="56">
        <f t="shared" ref="H97" si="153">(IF(D97="SELL",E97-F97,IF(D97="BUY",F97-E97)))*C97</f>
        <v>3300</v>
      </c>
      <c r="I97" s="56">
        <f>(IF(D97="SELL",IF(G97="",0,F97-G97),IF(D97="BUY",IF(G97="",0,G97-F97))))*C97</f>
        <v>2700</v>
      </c>
      <c r="J97" s="56">
        <f t="shared" ref="J97" si="154">SUM(H97,I97)</f>
        <v>6000</v>
      </c>
    </row>
    <row r="98" spans="1:10" s="133" customFormat="1" ht="15.75">
      <c r="A98" s="11">
        <v>43599</v>
      </c>
      <c r="B98" s="12" t="s">
        <v>16</v>
      </c>
      <c r="C98" s="15">
        <v>100</v>
      </c>
      <c r="D98" s="12" t="s">
        <v>9</v>
      </c>
      <c r="E98" s="13">
        <v>4332</v>
      </c>
      <c r="F98" s="13">
        <v>4360</v>
      </c>
      <c r="G98" s="13">
        <v>4392</v>
      </c>
      <c r="H98" s="56">
        <f t="shared" ref="H98" si="155">(IF(D98="SELL",E98-F98,IF(D98="BUY",F98-E98)))*C98</f>
        <v>2800</v>
      </c>
      <c r="I98" s="56">
        <v>0</v>
      </c>
      <c r="J98" s="56">
        <f t="shared" ref="J98" si="156">SUM(H98,I98)</f>
        <v>2800</v>
      </c>
    </row>
    <row r="99" spans="1:10" s="133" customFormat="1" ht="15.75">
      <c r="A99" s="11">
        <v>43594</v>
      </c>
      <c r="B99" s="12" t="s">
        <v>16</v>
      </c>
      <c r="C99" s="15">
        <v>100</v>
      </c>
      <c r="D99" s="12" t="s">
        <v>9</v>
      </c>
      <c r="E99" s="13">
        <v>4320</v>
      </c>
      <c r="F99" s="13">
        <v>4335</v>
      </c>
      <c r="G99" s="13">
        <v>4365</v>
      </c>
      <c r="H99" s="56">
        <f t="shared" ref="H99" si="157">(IF(D99="SELL",E99-F99,IF(D99="BUY",F99-E99)))*C99</f>
        <v>1500</v>
      </c>
      <c r="I99" s="56">
        <f>(IF(D99="SELL",IF(G99="",0,F99-G99),IF(D99="BUY",IF(G99="",0,G99-F99))))*C99</f>
        <v>3000</v>
      </c>
      <c r="J99" s="56">
        <f t="shared" ref="J99" si="158">SUM(H99,I99)</f>
        <v>4500</v>
      </c>
    </row>
    <row r="100" spans="1:10" s="132" customFormat="1" ht="15.75">
      <c r="A100" s="11">
        <v>43588</v>
      </c>
      <c r="B100" s="12" t="s">
        <v>20</v>
      </c>
      <c r="C100" s="15">
        <v>100</v>
      </c>
      <c r="D100" s="12" t="s">
        <v>8</v>
      </c>
      <c r="E100" s="13">
        <v>31302</v>
      </c>
      <c r="F100" s="13">
        <v>31240</v>
      </c>
      <c r="G100" s="13">
        <v>31155</v>
      </c>
      <c r="H100" s="56">
        <f t="shared" ref="H100" si="159">(IF(D100="SELL",E100-F100,IF(D100="BUY",F100-E100)))*C100</f>
        <v>6200</v>
      </c>
      <c r="I100" s="56">
        <v>0</v>
      </c>
      <c r="J100" s="56">
        <f t="shared" ref="J100" si="160">SUM(H100,I100)</f>
        <v>6200</v>
      </c>
    </row>
    <row r="101" spans="1:10" s="132" customFormat="1" ht="15.75">
      <c r="A101" s="11">
        <v>43587</v>
      </c>
      <c r="B101" s="12" t="s">
        <v>12</v>
      </c>
      <c r="C101" s="15">
        <v>5000</v>
      </c>
      <c r="D101" s="12" t="s">
        <v>8</v>
      </c>
      <c r="E101" s="13">
        <v>218</v>
      </c>
      <c r="F101" s="13">
        <v>217.1</v>
      </c>
      <c r="G101" s="13">
        <v>216.2</v>
      </c>
      <c r="H101" s="56">
        <f t="shared" ref="H101" si="161">(IF(D101="SELL",E101-F101,IF(D101="BUY",F101-E101)))*C101</f>
        <v>4500.0000000000282</v>
      </c>
      <c r="I101" s="56">
        <v>0</v>
      </c>
      <c r="J101" s="56">
        <f t="shared" ref="J101" si="162">SUM(H101,I101)</f>
        <v>4500.0000000000282</v>
      </c>
    </row>
    <row r="102" spans="1:10" s="131" customFormat="1" ht="15.75">
      <c r="A102" s="11">
        <v>43585</v>
      </c>
      <c r="B102" s="12" t="s">
        <v>16</v>
      </c>
      <c r="C102" s="15">
        <v>100</v>
      </c>
      <c r="D102" s="12" t="s">
        <v>9</v>
      </c>
      <c r="E102" s="13">
        <v>4501</v>
      </c>
      <c r="F102" s="13">
        <v>4465</v>
      </c>
      <c r="G102" s="13">
        <v>0</v>
      </c>
      <c r="H102" s="56">
        <f t="shared" ref="H102" si="163">(IF(D102="SELL",E102-F102,IF(D102="BUY",F102-E102)))*C102</f>
        <v>-3600</v>
      </c>
      <c r="I102" s="56">
        <v>0</v>
      </c>
      <c r="J102" s="56">
        <f t="shared" ref="J102" si="164">SUM(H102,I102)</f>
        <v>-3600</v>
      </c>
    </row>
    <row r="103" spans="1:10" s="131" customFormat="1" ht="15.75">
      <c r="A103" s="11">
        <v>43585</v>
      </c>
      <c r="B103" s="12" t="s">
        <v>12</v>
      </c>
      <c r="C103" s="15">
        <v>5000</v>
      </c>
      <c r="D103" s="12" t="s">
        <v>8</v>
      </c>
      <c r="E103" s="13">
        <v>224.6</v>
      </c>
      <c r="F103" s="13">
        <v>223.8</v>
      </c>
      <c r="G103" s="13">
        <v>223.2</v>
      </c>
      <c r="H103" s="56">
        <f t="shared" ref="H103" si="165">(IF(D103="SELL",E103-F103,IF(D103="BUY",F103-E103)))*C103</f>
        <v>3999.9999999999145</v>
      </c>
      <c r="I103" s="56">
        <f>(IF(D103="SELL",IF(G103="",0,F103-G103),IF(D103="BUY",IF(G103="",0,G103-F103))))*C103</f>
        <v>3000.0000000001137</v>
      </c>
      <c r="J103" s="56">
        <f t="shared" ref="J103" si="166">SUM(H103,I103)</f>
        <v>7000.0000000000282</v>
      </c>
    </row>
    <row r="104" spans="1:10" s="131" customFormat="1" ht="15.75">
      <c r="A104" s="11">
        <v>43581</v>
      </c>
      <c r="B104" s="12" t="s">
        <v>12</v>
      </c>
      <c r="C104" s="15">
        <v>5000</v>
      </c>
      <c r="D104" s="12" t="s">
        <v>8</v>
      </c>
      <c r="E104" s="13">
        <v>231.3</v>
      </c>
      <c r="F104" s="13">
        <v>230.5</v>
      </c>
      <c r="G104" s="13">
        <v>229.5</v>
      </c>
      <c r="H104" s="56">
        <f t="shared" ref="H104" si="167">(IF(D104="SELL",E104-F104,IF(D104="BUY",F104-E104)))*C104</f>
        <v>4000.0000000000568</v>
      </c>
      <c r="I104" s="56">
        <f>(IF(D104="SELL",IF(G104="",0,F104-G104),IF(D104="BUY",IF(G104="",0,G104-F104))))*C104</f>
        <v>5000</v>
      </c>
      <c r="J104" s="56">
        <f t="shared" ref="J104" si="168">SUM(H104,I104)</f>
        <v>9000.0000000000564</v>
      </c>
    </row>
    <row r="105" spans="1:10" s="130" customFormat="1" ht="15.75">
      <c r="A105" s="11">
        <v>43580</v>
      </c>
      <c r="B105" s="12" t="s">
        <v>16</v>
      </c>
      <c r="C105" s="15">
        <v>100</v>
      </c>
      <c r="D105" s="12" t="s">
        <v>9</v>
      </c>
      <c r="E105" s="13">
        <v>4635</v>
      </c>
      <c r="F105" s="13">
        <v>4655</v>
      </c>
      <c r="G105" s="13">
        <v>4680</v>
      </c>
      <c r="H105" s="56">
        <f t="shared" ref="H105" si="169">(IF(D105="SELL",E105-F105,IF(D105="BUY",F105-E105)))*C105</f>
        <v>2000</v>
      </c>
      <c r="I105" s="56">
        <f>(IF(D105="SELL",IF(G105="",0,F105-G105),IF(D105="BUY",IF(G105="",0,G105-F105))))*C105</f>
        <v>2500</v>
      </c>
      <c r="J105" s="56">
        <f t="shared" ref="J105" si="170">SUM(H105,I105)</f>
        <v>4500</v>
      </c>
    </row>
    <row r="106" spans="1:10" s="130" customFormat="1" ht="15.75">
      <c r="A106" s="11">
        <v>43580</v>
      </c>
      <c r="B106" s="12" t="s">
        <v>20</v>
      </c>
      <c r="C106" s="15">
        <v>100</v>
      </c>
      <c r="D106" s="12" t="s">
        <v>9</v>
      </c>
      <c r="E106" s="13">
        <v>31650</v>
      </c>
      <c r="F106" s="13">
        <v>31730</v>
      </c>
      <c r="G106" s="13">
        <v>31820</v>
      </c>
      <c r="H106" s="56">
        <f t="shared" ref="H106" si="171">(IF(D106="SELL",E106-F106,IF(D106="BUY",F106-E106)))*C106</f>
        <v>8000</v>
      </c>
      <c r="I106" s="56">
        <f>(IF(D106="SELL",IF(G106="",0,F106-G106),IF(D106="BUY",IF(G106="",0,G106-F106))))*C106</f>
        <v>9000</v>
      </c>
      <c r="J106" s="56">
        <f t="shared" ref="J106" si="172">SUM(H106,I106)</f>
        <v>17000</v>
      </c>
    </row>
    <row r="107" spans="1:10" s="128" customFormat="1" ht="15.75">
      <c r="A107" s="11">
        <v>43578</v>
      </c>
      <c r="B107" s="12" t="s">
        <v>16</v>
      </c>
      <c r="C107" s="15">
        <v>100</v>
      </c>
      <c r="D107" s="12" t="s">
        <v>9</v>
      </c>
      <c r="E107" s="13">
        <v>4610</v>
      </c>
      <c r="F107" s="13">
        <v>4610</v>
      </c>
      <c r="G107" s="13">
        <v>0</v>
      </c>
      <c r="H107" s="56">
        <f t="shared" ref="H107:H113" si="173">(IF(D107="SELL",E107-F107,IF(D107="BUY",F107-E107)))*C107</f>
        <v>0</v>
      </c>
      <c r="I107" s="56">
        <v>0</v>
      </c>
      <c r="J107" s="56">
        <f t="shared" ref="J107" si="174">SUM(H107,I107)</f>
        <v>0</v>
      </c>
    </row>
    <row r="108" spans="1:10" s="128" customFormat="1" ht="15.75">
      <c r="A108" s="11">
        <v>43577</v>
      </c>
      <c r="B108" s="12" t="s">
        <v>16</v>
      </c>
      <c r="C108" s="15">
        <v>100</v>
      </c>
      <c r="D108" s="12" t="s">
        <v>9</v>
      </c>
      <c r="E108" s="13">
        <v>4610</v>
      </c>
      <c r="F108" s="13">
        <v>4610</v>
      </c>
      <c r="G108" s="13">
        <v>0</v>
      </c>
      <c r="H108" s="56">
        <f t="shared" si="173"/>
        <v>0</v>
      </c>
      <c r="I108" s="56">
        <v>0</v>
      </c>
      <c r="J108" s="56">
        <f t="shared" ref="J108" si="175">SUM(H108,I108)</f>
        <v>0</v>
      </c>
    </row>
    <row r="109" spans="1:10" s="128" customFormat="1" ht="15.75">
      <c r="A109" s="11">
        <v>43572</v>
      </c>
      <c r="B109" s="12" t="s">
        <v>17</v>
      </c>
      <c r="C109" s="15">
        <v>1250</v>
      </c>
      <c r="D109" s="12" t="s">
        <v>8</v>
      </c>
      <c r="E109" s="13">
        <v>178</v>
      </c>
      <c r="F109" s="13">
        <v>176</v>
      </c>
      <c r="G109" s="13">
        <v>174</v>
      </c>
      <c r="H109" s="56">
        <f t="shared" si="173"/>
        <v>2500</v>
      </c>
      <c r="I109" s="56">
        <v>0</v>
      </c>
      <c r="J109" s="56">
        <f t="shared" ref="J109" si="176">SUM(H109,I109)</f>
        <v>2500</v>
      </c>
    </row>
    <row r="110" spans="1:10" s="128" customFormat="1" ht="15.75">
      <c r="A110" s="11">
        <v>43567</v>
      </c>
      <c r="B110" s="12" t="s">
        <v>20</v>
      </c>
      <c r="C110" s="15">
        <v>100</v>
      </c>
      <c r="D110" s="12" t="s">
        <v>8</v>
      </c>
      <c r="E110" s="13">
        <v>31800</v>
      </c>
      <c r="F110" s="13">
        <v>31850</v>
      </c>
      <c r="G110" s="13">
        <v>0</v>
      </c>
      <c r="H110" s="56">
        <f t="shared" si="173"/>
        <v>-5000</v>
      </c>
      <c r="I110" s="56">
        <v>0</v>
      </c>
      <c r="J110" s="56">
        <f t="shared" ref="J110" si="177">SUM(H110,I110)</f>
        <v>-5000</v>
      </c>
    </row>
    <row r="111" spans="1:10" s="128" customFormat="1" ht="15.75">
      <c r="A111" s="11">
        <v>43565</v>
      </c>
      <c r="B111" s="12" t="s">
        <v>12</v>
      </c>
      <c r="C111" s="15">
        <v>5000</v>
      </c>
      <c r="D111" s="12" t="s">
        <v>8</v>
      </c>
      <c r="E111" s="13">
        <v>223.5</v>
      </c>
      <c r="F111" s="13">
        <v>221.8</v>
      </c>
      <c r="G111" s="13">
        <v>221</v>
      </c>
      <c r="H111" s="56">
        <f t="shared" si="173"/>
        <v>8499.9999999999436</v>
      </c>
      <c r="I111" s="56">
        <v>0</v>
      </c>
      <c r="J111" s="56">
        <f t="shared" ref="J111" si="178">SUM(H111,I111)</f>
        <v>8499.9999999999436</v>
      </c>
    </row>
    <row r="112" spans="1:10" s="128" customFormat="1" ht="15.75">
      <c r="A112" s="11">
        <v>43565</v>
      </c>
      <c r="B112" s="12" t="s">
        <v>20</v>
      </c>
      <c r="C112" s="15">
        <v>100</v>
      </c>
      <c r="D112" s="12" t="s">
        <v>8</v>
      </c>
      <c r="E112" s="13">
        <v>32150</v>
      </c>
      <c r="F112" s="13">
        <v>32235</v>
      </c>
      <c r="G112" s="13">
        <v>0</v>
      </c>
      <c r="H112" s="56">
        <f t="shared" si="173"/>
        <v>-8500</v>
      </c>
      <c r="I112" s="56">
        <v>0</v>
      </c>
      <c r="J112" s="56">
        <f t="shared" ref="J112" si="179">SUM(H112,I112)</f>
        <v>-8500</v>
      </c>
    </row>
    <row r="113" spans="1:10" s="128" customFormat="1" ht="15.75">
      <c r="A113" s="11">
        <v>43564</v>
      </c>
      <c r="B113" s="12" t="s">
        <v>16</v>
      </c>
      <c r="C113" s="15">
        <v>100</v>
      </c>
      <c r="D113" s="12" t="s">
        <v>8</v>
      </c>
      <c r="E113" s="13">
        <v>4465</v>
      </c>
      <c r="F113" s="13">
        <v>4430.2</v>
      </c>
      <c r="G113" s="13">
        <v>4400</v>
      </c>
      <c r="H113" s="56">
        <f t="shared" si="173"/>
        <v>3480.0000000000182</v>
      </c>
      <c r="I113" s="56">
        <v>0</v>
      </c>
      <c r="J113" s="56">
        <f>SUM(H113,I113)</f>
        <v>3480.0000000000182</v>
      </c>
    </row>
    <row r="114" spans="1:10" s="127" customFormat="1" ht="15.75">
      <c r="A114" s="11">
        <v>43563</v>
      </c>
      <c r="B114" s="12" t="s">
        <v>17</v>
      </c>
      <c r="C114" s="15">
        <v>1250</v>
      </c>
      <c r="D114" s="12" t="s">
        <v>9</v>
      </c>
      <c r="E114" s="13">
        <v>187.05</v>
      </c>
      <c r="F114" s="13">
        <v>188.5</v>
      </c>
      <c r="G114" s="13">
        <v>190</v>
      </c>
      <c r="H114" s="56">
        <f t="shared" ref="H114" si="180">(IF(D114="SELL",E114-F114,IF(D114="BUY",F114-E114)))*C114</f>
        <v>1812.4999999999859</v>
      </c>
      <c r="I114" s="56">
        <v>0</v>
      </c>
      <c r="J114" s="56">
        <f t="shared" ref="J114" si="181">SUM(H114,I114)</f>
        <v>1812.4999999999859</v>
      </c>
    </row>
    <row r="115" spans="1:10" s="127" customFormat="1" ht="15.75">
      <c r="A115" s="11">
        <v>43558</v>
      </c>
      <c r="B115" s="12" t="s">
        <v>12</v>
      </c>
      <c r="C115" s="15">
        <v>5000</v>
      </c>
      <c r="D115" s="12" t="s">
        <v>8</v>
      </c>
      <c r="E115" s="13">
        <v>222.6</v>
      </c>
      <c r="F115" s="13">
        <v>222</v>
      </c>
      <c r="G115" s="13">
        <v>222.1</v>
      </c>
      <c r="H115" s="56">
        <f>(IF(D115="SELL",E115-F115,IF(D115="BUY",F115-E115)))*C115</f>
        <v>2999.9999999999718</v>
      </c>
      <c r="I115" s="56">
        <v>0</v>
      </c>
      <c r="J115" s="56">
        <f t="shared" ref="J115" si="182">SUM(H115,I115)</f>
        <v>2999.9999999999718</v>
      </c>
    </row>
    <row r="116" spans="1:10" s="127" customFormat="1" ht="15.75">
      <c r="A116" s="11">
        <v>43557</v>
      </c>
      <c r="B116" s="12" t="s">
        <v>20</v>
      </c>
      <c r="C116" s="15">
        <v>100</v>
      </c>
      <c r="D116" s="12" t="s">
        <v>8</v>
      </c>
      <c r="E116" s="13">
        <v>31450</v>
      </c>
      <c r="F116" s="13">
        <v>31350</v>
      </c>
      <c r="G116" s="13">
        <v>31260</v>
      </c>
      <c r="H116" s="56">
        <f t="shared" ref="H116" si="183">(IF(D116="SELL",E116-F116,IF(D116="BUY",F116-E116)))*C116</f>
        <v>10000</v>
      </c>
      <c r="I116" s="56">
        <v>0</v>
      </c>
      <c r="J116" s="56">
        <f t="shared" ref="J116" si="184">SUM(H116,I116)</f>
        <v>10000</v>
      </c>
    </row>
    <row r="117" spans="1:10" s="127" customFormat="1" ht="15.75">
      <c r="A117" s="11">
        <v>43553</v>
      </c>
      <c r="B117" s="12" t="s">
        <v>16</v>
      </c>
      <c r="C117" s="15">
        <v>100</v>
      </c>
      <c r="D117" s="12" t="s">
        <v>9</v>
      </c>
      <c r="E117" s="13">
        <v>4180</v>
      </c>
      <c r="F117" s="13">
        <v>4200</v>
      </c>
      <c r="G117" s="13">
        <v>4235</v>
      </c>
      <c r="H117" s="56">
        <f t="shared" ref="H117" si="185">(IF(D117="SELL",E117-F117,IF(D117="BUY",F117-E117)))*C117</f>
        <v>2000</v>
      </c>
      <c r="I117" s="56">
        <f>(IF(D117="SELL",IF(G117="",0,F117-G117),IF(D117="BUY",IF(G117="",0,G117-F117))))*C117</f>
        <v>3500</v>
      </c>
      <c r="J117" s="56">
        <f t="shared" ref="J117" si="186">SUM(H117,I117)</f>
        <v>5500</v>
      </c>
    </row>
    <row r="118" spans="1:10" s="124" customFormat="1" ht="15.75">
      <c r="A118" s="11">
        <v>43542</v>
      </c>
      <c r="B118" s="12" t="s">
        <v>17</v>
      </c>
      <c r="C118" s="15">
        <v>1250</v>
      </c>
      <c r="D118" s="12" t="s">
        <v>9</v>
      </c>
      <c r="E118" s="13">
        <v>193.2</v>
      </c>
      <c r="F118" s="13">
        <v>195.05</v>
      </c>
      <c r="G118" s="13">
        <v>196.5</v>
      </c>
      <c r="H118" s="56">
        <f t="shared" ref="H118:H125" si="187">(IF(D118="SELL",E118-F118,IF(D118="BUY",F118-E118)))*C118</f>
        <v>2312.5000000000282</v>
      </c>
      <c r="I118" s="56">
        <f>(IF(D118="SELL",IF(G118="",0,F118-G118),IF(D118="BUY",IF(G118="",0,G118-F118))))*C118</f>
        <v>1812.4999999999859</v>
      </c>
      <c r="J118" s="56">
        <f t="shared" ref="J118" si="188">SUM(H118,I118)</f>
        <v>4125.0000000000146</v>
      </c>
    </row>
    <row r="119" spans="1:10" s="124" customFormat="1" ht="15.75">
      <c r="A119" s="11">
        <v>43539</v>
      </c>
      <c r="B119" s="12" t="s">
        <v>12</v>
      </c>
      <c r="C119" s="15">
        <v>5000</v>
      </c>
      <c r="D119" s="12" t="s">
        <v>8</v>
      </c>
      <c r="E119" s="13">
        <v>196.5</v>
      </c>
      <c r="F119" s="13">
        <v>195.85</v>
      </c>
      <c r="G119" s="13">
        <v>195.05</v>
      </c>
      <c r="H119" s="56">
        <f t="shared" si="187"/>
        <v>3250.0000000000282</v>
      </c>
      <c r="I119" s="56">
        <f>(IF(D119="SELL",IF(G119="",0,F119-G119),IF(D119="BUY",IF(G119="",0,G119-F119))))*C119</f>
        <v>3999.9999999999145</v>
      </c>
      <c r="J119" s="56">
        <f t="shared" ref="J119" si="189">SUM(H119,I119)</f>
        <v>7249.9999999999427</v>
      </c>
    </row>
    <row r="120" spans="1:10" s="124" customFormat="1" ht="15.75">
      <c r="A120" s="11">
        <v>43539</v>
      </c>
      <c r="B120" s="12" t="s">
        <v>16</v>
      </c>
      <c r="C120" s="15">
        <v>100</v>
      </c>
      <c r="D120" s="12" t="s">
        <v>8</v>
      </c>
      <c r="E120" s="13">
        <v>4020</v>
      </c>
      <c r="F120" s="13">
        <v>4001</v>
      </c>
      <c r="G120" s="13">
        <v>3965</v>
      </c>
      <c r="H120" s="56">
        <f t="shared" si="187"/>
        <v>1900</v>
      </c>
      <c r="I120" s="56">
        <v>0</v>
      </c>
      <c r="J120" s="56">
        <f t="shared" ref="J120" si="190">SUM(H120,I120)</f>
        <v>1900</v>
      </c>
    </row>
    <row r="121" spans="1:10" s="123" customFormat="1" ht="15.75">
      <c r="A121" s="11">
        <v>43538</v>
      </c>
      <c r="B121" s="12" t="s">
        <v>12</v>
      </c>
      <c r="C121" s="15">
        <v>5000</v>
      </c>
      <c r="D121" s="12" t="s">
        <v>8</v>
      </c>
      <c r="E121" s="13">
        <v>198.1</v>
      </c>
      <c r="F121" s="13">
        <v>197.35</v>
      </c>
      <c r="G121" s="13">
        <v>196.5</v>
      </c>
      <c r="H121" s="56">
        <f t="shared" si="187"/>
        <v>3750</v>
      </c>
      <c r="I121" s="56">
        <v>0</v>
      </c>
      <c r="J121" s="56">
        <f t="shared" ref="J121" si="191">SUM(H121,I121)</f>
        <v>3750</v>
      </c>
    </row>
    <row r="122" spans="1:10" s="122" customFormat="1" ht="15.75">
      <c r="A122" s="11">
        <v>43537</v>
      </c>
      <c r="B122" s="12" t="s">
        <v>21</v>
      </c>
      <c r="C122" s="15">
        <v>30</v>
      </c>
      <c r="D122" s="12" t="s">
        <v>9</v>
      </c>
      <c r="E122" s="13">
        <v>0</v>
      </c>
      <c r="F122" s="13">
        <v>0</v>
      </c>
      <c r="G122" s="13">
        <v>0</v>
      </c>
      <c r="H122" s="56">
        <f t="shared" si="187"/>
        <v>0</v>
      </c>
      <c r="I122" s="56">
        <v>0</v>
      </c>
      <c r="J122" s="56">
        <f t="shared" ref="J122" si="192">SUM(H122,I122)</f>
        <v>0</v>
      </c>
    </row>
    <row r="123" spans="1:10" s="121" customFormat="1" ht="15.75">
      <c r="A123" s="11">
        <v>43536</v>
      </c>
      <c r="B123" s="12" t="s">
        <v>16</v>
      </c>
      <c r="C123" s="15">
        <v>100</v>
      </c>
      <c r="D123" s="12" t="s">
        <v>9</v>
      </c>
      <c r="E123" s="13">
        <v>3982</v>
      </c>
      <c r="F123" s="13">
        <v>4006</v>
      </c>
      <c r="G123" s="13">
        <v>4035</v>
      </c>
      <c r="H123" s="56">
        <f t="shared" si="187"/>
        <v>2400</v>
      </c>
      <c r="I123" s="56">
        <v>0</v>
      </c>
      <c r="J123" s="56">
        <f t="shared" ref="J123" si="193">SUM(H123,I123)</f>
        <v>2400</v>
      </c>
    </row>
    <row r="124" spans="1:10" s="120" customFormat="1" ht="15.75">
      <c r="A124" s="11">
        <v>43535</v>
      </c>
      <c r="B124" s="12" t="s">
        <v>16</v>
      </c>
      <c r="C124" s="15">
        <v>100</v>
      </c>
      <c r="D124" s="12" t="s">
        <v>9</v>
      </c>
      <c r="E124" s="13">
        <v>3982</v>
      </c>
      <c r="F124" s="13">
        <v>4005</v>
      </c>
      <c r="G124" s="13">
        <v>4035</v>
      </c>
      <c r="H124" s="56">
        <f t="shared" si="187"/>
        <v>2300</v>
      </c>
      <c r="I124" s="56">
        <v>0</v>
      </c>
      <c r="J124" s="56">
        <f t="shared" ref="J124" si="194">SUM(H124,I124)</f>
        <v>2300</v>
      </c>
    </row>
    <row r="125" spans="1:10" s="118" customFormat="1" ht="15.75">
      <c r="A125" s="11">
        <v>43532</v>
      </c>
      <c r="B125" s="12" t="s">
        <v>12</v>
      </c>
      <c r="C125" s="15">
        <v>5000</v>
      </c>
      <c r="D125" s="12" t="s">
        <v>8</v>
      </c>
      <c r="E125" s="13">
        <v>191.1</v>
      </c>
      <c r="F125" s="13">
        <v>190.5</v>
      </c>
      <c r="G125" s="13">
        <v>189.65</v>
      </c>
      <c r="H125" s="56">
        <f t="shared" si="187"/>
        <v>2999.9999999999718</v>
      </c>
      <c r="I125" s="56">
        <f>(IF(D125="SELL",IF(G125="",0,F125-G125),IF(D125="BUY",IF(G125="",0,G125-F125))))*C125</f>
        <v>4249.9999999999718</v>
      </c>
      <c r="J125" s="56">
        <f t="shared" ref="J125" si="195">SUM(H125,I125)</f>
        <v>7249.9999999999436</v>
      </c>
    </row>
    <row r="126" spans="1:10" s="118" customFormat="1" ht="15.75">
      <c r="A126" s="11">
        <v>43531</v>
      </c>
      <c r="B126" s="12" t="s">
        <v>12</v>
      </c>
      <c r="C126" s="15">
        <v>5000</v>
      </c>
      <c r="D126" s="12" t="s">
        <v>9</v>
      </c>
      <c r="E126" s="13">
        <v>196.2</v>
      </c>
      <c r="F126" s="13">
        <v>196.8</v>
      </c>
      <c r="G126" s="13">
        <v>197.65</v>
      </c>
      <c r="H126" s="56">
        <f t="shared" ref="H126" si="196">(IF(D126="SELL",E126-F126,IF(D126="BUY",F126-E126)))*C126</f>
        <v>3000.0000000001137</v>
      </c>
      <c r="I126" s="56">
        <v>0</v>
      </c>
      <c r="J126" s="56">
        <f t="shared" ref="J126" si="197">SUM(H126,I126)</f>
        <v>3000.0000000001137</v>
      </c>
    </row>
    <row r="127" spans="1:10" s="118" customFormat="1" ht="15.75">
      <c r="A127" s="11">
        <v>43531</v>
      </c>
      <c r="B127" s="12" t="s">
        <v>20</v>
      </c>
      <c r="C127" s="15">
        <v>100</v>
      </c>
      <c r="D127" s="12" t="s">
        <v>8</v>
      </c>
      <c r="E127" s="13">
        <v>31830</v>
      </c>
      <c r="F127" s="13">
        <v>31900</v>
      </c>
      <c r="G127" s="13">
        <v>0</v>
      </c>
      <c r="H127" s="56">
        <f>(IF(D127="SELL",E127-F127,IF(D127="BUY",F127-E127)))*C127</f>
        <v>-7000</v>
      </c>
      <c r="I127" s="56">
        <v>0</v>
      </c>
      <c r="J127" s="56">
        <f t="shared" ref="J127" si="198">SUM(H127,I127)</f>
        <v>-7000</v>
      </c>
    </row>
    <row r="128" spans="1:10" s="117" customFormat="1" ht="15.75">
      <c r="A128" s="11">
        <v>43530</v>
      </c>
      <c r="B128" s="12" t="s">
        <v>12</v>
      </c>
      <c r="C128" s="15">
        <v>5000</v>
      </c>
      <c r="D128" s="12" t="s">
        <v>8</v>
      </c>
      <c r="E128" s="13">
        <v>196.9</v>
      </c>
      <c r="F128" s="13">
        <v>196.25</v>
      </c>
      <c r="G128" s="13">
        <v>195.35</v>
      </c>
      <c r="H128" s="56">
        <f>(IF(D128="SELL",E128-F128,IF(D128="BUY",F128-E128)))*C128</f>
        <v>3250.0000000000282</v>
      </c>
      <c r="I128" s="56">
        <v>0</v>
      </c>
      <c r="J128" s="56">
        <f t="shared" ref="J128" si="199">SUM(H128,I128)</f>
        <v>3250.0000000000282</v>
      </c>
    </row>
    <row r="129" spans="1:10" s="117" customFormat="1" ht="15.75">
      <c r="A129" s="11">
        <v>43530</v>
      </c>
      <c r="B129" s="12" t="s">
        <v>20</v>
      </c>
      <c r="C129" s="15">
        <v>100</v>
      </c>
      <c r="D129" s="12" t="s">
        <v>8</v>
      </c>
      <c r="E129" s="13">
        <v>32080.1</v>
      </c>
      <c r="F129" s="13">
        <v>32000</v>
      </c>
      <c r="G129" s="13">
        <v>31920</v>
      </c>
      <c r="H129" s="56">
        <f>(IF(D129="SELL",E129-F129,IF(D129="BUY",F129-E129)))*C129</f>
        <v>8009.9999999998545</v>
      </c>
      <c r="I129" s="56">
        <f>(IF(D129="SELL",IF(G129="",0,F129-G129),IF(D129="BUY",IF(G129="",0,G129-F129))))*C129</f>
        <v>8000</v>
      </c>
      <c r="J129" s="56">
        <f t="shared" ref="J129" si="200">SUM(H129,I129)</f>
        <v>16009.999999999854</v>
      </c>
    </row>
    <row r="130" spans="1:10" s="116" customFormat="1" ht="15.75">
      <c r="A130" s="11">
        <v>43529</v>
      </c>
      <c r="B130" s="12" t="s">
        <v>12</v>
      </c>
      <c r="C130" s="15">
        <v>5000</v>
      </c>
      <c r="D130" s="12" t="s">
        <v>9</v>
      </c>
      <c r="E130" s="13">
        <v>197.5</v>
      </c>
      <c r="F130" s="13">
        <v>198</v>
      </c>
      <c r="G130" s="13">
        <v>198.65</v>
      </c>
      <c r="H130" s="56">
        <f t="shared" ref="H130" si="201">(IF(D130="SELL",E130-F130,IF(D130="BUY",F130-E130)))*C130</f>
        <v>2500</v>
      </c>
      <c r="I130" s="56">
        <f>(IF(D130="SELL",IF(G130="",0,F130-G130),IF(D130="BUY",IF(G130="",0,G130-F130))))*C130</f>
        <v>3250.0000000000282</v>
      </c>
      <c r="J130" s="56">
        <f t="shared" ref="J130" si="202">SUM(H130,I130)</f>
        <v>5750.0000000000282</v>
      </c>
    </row>
    <row r="131" spans="1:10" s="116" customFormat="1" ht="15.75">
      <c r="A131" s="11">
        <v>43529</v>
      </c>
      <c r="B131" s="12" t="s">
        <v>12</v>
      </c>
      <c r="C131" s="15">
        <v>5000</v>
      </c>
      <c r="D131" s="12" t="s">
        <v>9</v>
      </c>
      <c r="E131" s="13">
        <v>197.7</v>
      </c>
      <c r="F131" s="13">
        <v>198.7</v>
      </c>
      <c r="G131" s="13">
        <v>198.55</v>
      </c>
      <c r="H131" s="56">
        <f>(IF(D131="SELL",E131-F131,IF(D131="BUY",F131-E131)))*C131</f>
        <v>5000</v>
      </c>
      <c r="I131" s="56">
        <v>0</v>
      </c>
      <c r="J131" s="56">
        <f t="shared" ref="J131" si="203">SUM(H131,I131)</f>
        <v>5000</v>
      </c>
    </row>
    <row r="132" spans="1:10" s="114" customFormat="1" ht="15.75">
      <c r="A132" s="11">
        <v>43525</v>
      </c>
      <c r="B132" s="12" t="s">
        <v>14</v>
      </c>
      <c r="C132" s="15">
        <v>5000</v>
      </c>
      <c r="D132" s="12" t="s">
        <v>8</v>
      </c>
      <c r="E132" s="13">
        <v>149.5</v>
      </c>
      <c r="F132" s="13">
        <v>149.1</v>
      </c>
      <c r="G132" s="13">
        <v>148.15</v>
      </c>
      <c r="H132" s="56">
        <f>(IF(D132="SELL",E132-F132,IF(D132="BUY",F132-E132)))*C132</f>
        <v>2000.0000000000284</v>
      </c>
      <c r="I132" s="56">
        <v>0</v>
      </c>
      <c r="J132" s="56">
        <f t="shared" ref="J132" si="204">SUM(H132,I132)</f>
        <v>2000.0000000000284</v>
      </c>
    </row>
    <row r="133" spans="1:10" s="114" customFormat="1" ht="15.75">
      <c r="A133" s="11">
        <v>43525</v>
      </c>
      <c r="B133" s="12" t="s">
        <v>16</v>
      </c>
      <c r="C133" s="15">
        <v>100</v>
      </c>
      <c r="D133" s="12" t="s">
        <v>8</v>
      </c>
      <c r="E133" s="13">
        <v>4083</v>
      </c>
      <c r="F133" s="13">
        <v>4055</v>
      </c>
      <c r="G133" s="13">
        <v>4020</v>
      </c>
      <c r="H133" s="56">
        <f>(IF(D133="SELL",E133-F133,IF(D133="BUY",F133-E133)))*C133</f>
        <v>2800</v>
      </c>
      <c r="I133" s="56">
        <v>0</v>
      </c>
      <c r="J133" s="56">
        <f>SUM(H133,I133)</f>
        <v>2800</v>
      </c>
    </row>
    <row r="134" spans="1:10" s="114" customFormat="1" ht="15.75">
      <c r="A134" s="11">
        <v>43525</v>
      </c>
      <c r="B134" s="12" t="s">
        <v>21</v>
      </c>
      <c r="C134" s="15">
        <v>30</v>
      </c>
      <c r="D134" s="12" t="s">
        <v>8</v>
      </c>
      <c r="E134" s="13">
        <v>39080</v>
      </c>
      <c r="F134" s="13">
        <v>38923</v>
      </c>
      <c r="G134" s="13">
        <v>38650</v>
      </c>
      <c r="H134" s="56">
        <f>(IF(D134="SELL",E134-F134,IF(D134="BUY",F134-E134)))*C134</f>
        <v>4710</v>
      </c>
      <c r="I134" s="56">
        <v>0</v>
      </c>
      <c r="J134" s="56">
        <f t="shared" ref="J134" si="205">SUM(H134,I134)</f>
        <v>4710</v>
      </c>
    </row>
    <row r="135" spans="1:10" s="114" customFormat="1" ht="15.75">
      <c r="A135" s="11">
        <v>43524</v>
      </c>
      <c r="B135" s="12" t="s">
        <v>20</v>
      </c>
      <c r="C135" s="15">
        <v>100</v>
      </c>
      <c r="D135" s="12" t="s">
        <v>8</v>
      </c>
      <c r="E135" s="13">
        <v>33300</v>
      </c>
      <c r="F135" s="13">
        <v>33226</v>
      </c>
      <c r="G135" s="13">
        <v>33135</v>
      </c>
      <c r="H135" s="56">
        <f>(IF(D135="SELL",E135-F135,IF(D135="BUY",F135-E135)))*C135</f>
        <v>7400</v>
      </c>
      <c r="I135" s="56">
        <f>(IF(D135="SELL",IF(G135="",0,F135-G135),IF(D135="BUY",IF(G135="",0,G135-F135))))*C135</f>
        <v>9100</v>
      </c>
      <c r="J135" s="56">
        <f t="shared" ref="J135" si="206">SUM(H135,I135)</f>
        <v>16500</v>
      </c>
    </row>
    <row r="136" spans="1:10" s="114" customFormat="1" ht="15.75">
      <c r="A136" s="11">
        <v>43524</v>
      </c>
      <c r="B136" s="12" t="s">
        <v>12</v>
      </c>
      <c r="C136" s="15">
        <v>5000</v>
      </c>
      <c r="D136" s="12" t="s">
        <v>9</v>
      </c>
      <c r="E136" s="13">
        <v>198</v>
      </c>
      <c r="F136" s="13">
        <v>199.2</v>
      </c>
      <c r="G136" s="13">
        <v>201.2</v>
      </c>
      <c r="H136" s="56">
        <f t="shared" ref="H136" si="207">(IF(D136="SELL",E136-F136,IF(D136="BUY",F136-E136)))*C136</f>
        <v>5999.9999999999436</v>
      </c>
      <c r="I136" s="56">
        <v>0</v>
      </c>
      <c r="J136" s="56">
        <f t="shared" ref="J136" si="208">SUM(H136,I136)</f>
        <v>5999.9999999999436</v>
      </c>
    </row>
    <row r="137" spans="1:10" s="114" customFormat="1" ht="15.75">
      <c r="A137" s="11">
        <v>43524</v>
      </c>
      <c r="B137" s="12" t="s">
        <v>14</v>
      </c>
      <c r="C137" s="15">
        <v>5000</v>
      </c>
      <c r="D137" s="12" t="s">
        <v>9</v>
      </c>
      <c r="E137" s="13">
        <v>153.35</v>
      </c>
      <c r="F137" s="13">
        <v>153.85</v>
      </c>
      <c r="G137" s="13">
        <v>155</v>
      </c>
      <c r="H137" s="56">
        <f t="shared" ref="H137" si="209">(IF(D137="SELL",E137-F137,IF(D137="BUY",F137-E137)))*C137</f>
        <v>2500</v>
      </c>
      <c r="I137" s="56">
        <v>0</v>
      </c>
      <c r="J137" s="56">
        <f t="shared" ref="J137" si="210">SUM(H137,I137)</f>
        <v>2500</v>
      </c>
    </row>
    <row r="138" spans="1:10" s="113" customFormat="1" ht="15.75">
      <c r="A138" s="11">
        <v>43523</v>
      </c>
      <c r="B138" s="12" t="s">
        <v>14</v>
      </c>
      <c r="C138" s="15">
        <v>5000</v>
      </c>
      <c r="D138" s="12" t="s">
        <v>9</v>
      </c>
      <c r="E138" s="13">
        <v>148.19999999999999</v>
      </c>
      <c r="F138" s="13">
        <v>149</v>
      </c>
      <c r="G138" s="13">
        <v>150</v>
      </c>
      <c r="H138" s="56">
        <f t="shared" ref="H138" si="211">(IF(D138="SELL",E138-F138,IF(D138="BUY",F138-E138)))*C138</f>
        <v>4000.0000000000568</v>
      </c>
      <c r="I138" s="56">
        <f>(IF(D138="SELL",IF(G138="",0,F138-G138),IF(D138="BUY",IF(G138="",0,G138-F138))))*C138</f>
        <v>5000</v>
      </c>
      <c r="J138" s="56">
        <f t="shared" ref="J138" si="212">SUM(H138,I138)</f>
        <v>9000.0000000000564</v>
      </c>
    </row>
    <row r="139" spans="1:10" s="112" customFormat="1" ht="15.75">
      <c r="A139" s="11">
        <v>43522</v>
      </c>
      <c r="B139" s="12" t="s">
        <v>12</v>
      </c>
      <c r="C139" s="15">
        <v>5000</v>
      </c>
      <c r="D139" s="12" t="s">
        <v>8</v>
      </c>
      <c r="E139" s="13">
        <v>195.05</v>
      </c>
      <c r="F139" s="13">
        <v>194.5</v>
      </c>
      <c r="G139" s="13">
        <v>193.85</v>
      </c>
      <c r="H139" s="56">
        <f t="shared" ref="H139" si="213">(IF(D139="SELL",E139-F139,IF(D139="BUY",F139-E139)))*C139</f>
        <v>2750.0000000000568</v>
      </c>
      <c r="I139" s="56">
        <v>0</v>
      </c>
      <c r="J139" s="56">
        <f t="shared" ref="J139" si="214">SUM(H139,I139)</f>
        <v>2750.0000000000568</v>
      </c>
    </row>
    <row r="140" spans="1:10" s="112" customFormat="1" ht="15.75">
      <c r="A140" s="11">
        <v>43522</v>
      </c>
      <c r="B140" s="12" t="s">
        <v>14</v>
      </c>
      <c r="C140" s="15">
        <v>5000</v>
      </c>
      <c r="D140" s="12" t="s">
        <v>8</v>
      </c>
      <c r="E140" s="13">
        <v>146.94999999999999</v>
      </c>
      <c r="F140" s="13">
        <v>146.5</v>
      </c>
      <c r="G140" s="13">
        <v>145.5</v>
      </c>
      <c r="H140" s="56">
        <f t="shared" ref="H140" si="215">(IF(D140="SELL",E140-F140,IF(D140="BUY",F140-E140)))*C140</f>
        <v>2249.9999999999432</v>
      </c>
      <c r="I140" s="56">
        <v>0</v>
      </c>
      <c r="J140" s="56">
        <f t="shared" ref="J140" si="216">SUM(H140,I140)</f>
        <v>2249.9999999999432</v>
      </c>
    </row>
    <row r="141" spans="1:10" s="112" customFormat="1" ht="15.75">
      <c r="A141" s="11">
        <v>43522</v>
      </c>
      <c r="B141" s="12" t="s">
        <v>16</v>
      </c>
      <c r="C141" s="15">
        <v>100</v>
      </c>
      <c r="D141" s="12" t="s">
        <v>9</v>
      </c>
      <c r="E141" s="13">
        <v>3980</v>
      </c>
      <c r="F141" s="13">
        <v>3980</v>
      </c>
      <c r="G141" s="13">
        <v>0</v>
      </c>
      <c r="H141" s="56">
        <v>0</v>
      </c>
      <c r="I141" s="56">
        <v>0</v>
      </c>
      <c r="J141" s="56">
        <v>0</v>
      </c>
    </row>
    <row r="142" spans="1:10" s="111" customFormat="1" ht="15.75">
      <c r="A142" s="11">
        <v>43521</v>
      </c>
      <c r="B142" s="12" t="s">
        <v>16</v>
      </c>
      <c r="C142" s="15">
        <v>100</v>
      </c>
      <c r="D142" s="12" t="s">
        <v>8</v>
      </c>
      <c r="E142" s="13">
        <v>4055</v>
      </c>
      <c r="F142" s="13">
        <v>4022</v>
      </c>
      <c r="G142" s="13">
        <v>3980.3</v>
      </c>
      <c r="H142" s="56">
        <f t="shared" ref="H142" si="217">(IF(D142="SELL",E142-F142,IF(D142="BUY",F142-E142)))*C142</f>
        <v>3300</v>
      </c>
      <c r="I142" s="56">
        <f>(IF(D142="SELL",IF(G142="",0,F142-G142),IF(D142="BUY",IF(G142="",0,G142-F142))))*C142</f>
        <v>4169.9999999999818</v>
      </c>
      <c r="J142" s="56">
        <f t="shared" ref="J142" si="218">SUM(H142,I142)</f>
        <v>7469.9999999999818</v>
      </c>
    </row>
    <row r="143" spans="1:10" s="106" customFormat="1" ht="15.75">
      <c r="A143" s="11">
        <v>43518</v>
      </c>
      <c r="B143" s="12" t="s">
        <v>13</v>
      </c>
      <c r="C143" s="15">
        <v>1000</v>
      </c>
      <c r="D143" s="12" t="s">
        <v>9</v>
      </c>
      <c r="E143" s="13">
        <v>461.35</v>
      </c>
      <c r="F143" s="13">
        <v>463.3</v>
      </c>
      <c r="G143" s="13">
        <v>465.5</v>
      </c>
      <c r="H143" s="56">
        <f t="shared" ref="H143" si="219">(IF(D143="SELL",E143-F143,IF(D143="BUY",F143-E143)))*C143</f>
        <v>1949.9999999999886</v>
      </c>
      <c r="I143" s="56">
        <v>0</v>
      </c>
      <c r="J143" s="56">
        <f t="shared" ref="J143" si="220">SUM(H143,I143)</f>
        <v>1949.9999999999886</v>
      </c>
    </row>
    <row r="144" spans="1:10" s="106" customFormat="1" ht="15.75">
      <c r="A144" s="11">
        <v>43518</v>
      </c>
      <c r="B144" s="12" t="s">
        <v>20</v>
      </c>
      <c r="C144" s="15">
        <v>100</v>
      </c>
      <c r="D144" s="12" t="s">
        <v>9</v>
      </c>
      <c r="E144" s="13">
        <v>33460</v>
      </c>
      <c r="F144" s="13">
        <v>33380</v>
      </c>
      <c r="G144" s="13">
        <v>40230</v>
      </c>
      <c r="H144" s="56">
        <f t="shared" ref="H144" si="221">(IF(D144="SELL",E144-F144,IF(D144="BUY",F144-E144)))*C144</f>
        <v>-8000</v>
      </c>
      <c r="I144" s="56">
        <v>0</v>
      </c>
      <c r="J144" s="56">
        <f t="shared" ref="J144" si="222">SUM(H144,I144)</f>
        <v>-8000</v>
      </c>
    </row>
    <row r="145" spans="1:10" s="106" customFormat="1" ht="15.75">
      <c r="A145" s="11">
        <v>43517</v>
      </c>
      <c r="B145" s="12" t="s">
        <v>20</v>
      </c>
      <c r="C145" s="15">
        <v>100</v>
      </c>
      <c r="D145" s="12" t="s">
        <v>8</v>
      </c>
      <c r="E145" s="13">
        <v>33650</v>
      </c>
      <c r="F145" s="13">
        <v>33600</v>
      </c>
      <c r="G145" s="13">
        <v>33500</v>
      </c>
      <c r="H145" s="56">
        <f t="shared" ref="H145" si="223">(IF(D145="SELL",E145-F145,IF(D145="BUY",F145-E145)))*C145</f>
        <v>5000</v>
      </c>
      <c r="I145" s="56">
        <f>(IF(D145="SELL",IF(G145="",0,F145-G145),IF(D145="BUY",IF(G145="",0,G145-F145))))*C145</f>
        <v>10000</v>
      </c>
      <c r="J145" s="56">
        <f t="shared" ref="J145" si="224">SUM(H145,I145)</f>
        <v>15000</v>
      </c>
    </row>
    <row r="146" spans="1:10" ht="15.75">
      <c r="A146" s="11">
        <v>43515</v>
      </c>
      <c r="B146" s="12" t="s">
        <v>20</v>
      </c>
      <c r="C146" s="15">
        <v>100</v>
      </c>
      <c r="D146" s="12" t="s">
        <v>9</v>
      </c>
      <c r="E146" s="13">
        <v>33750</v>
      </c>
      <c r="F146" s="13">
        <v>33865</v>
      </c>
      <c r="G146" s="13">
        <v>33999</v>
      </c>
      <c r="H146" s="56">
        <f t="shared" ref="H146:H154" si="225">(IF(D146="SELL",E146-F146,IF(D146="BUY",F146-E146)))*C146</f>
        <v>11500</v>
      </c>
      <c r="I146" s="56">
        <v>0</v>
      </c>
      <c r="J146" s="56">
        <f t="shared" ref="J146" si="226">SUM(H146,I146)</f>
        <v>11500</v>
      </c>
    </row>
    <row r="147" spans="1:10" ht="15.75">
      <c r="A147" s="11">
        <v>43515</v>
      </c>
      <c r="B147" s="12" t="s">
        <v>20</v>
      </c>
      <c r="C147" s="15">
        <v>100</v>
      </c>
      <c r="D147" s="12" t="s">
        <v>9</v>
      </c>
      <c r="E147" s="13">
        <v>33750</v>
      </c>
      <c r="F147" s="13">
        <v>33835</v>
      </c>
      <c r="G147" s="13">
        <v>33960.199999999997</v>
      </c>
      <c r="H147" s="56">
        <f t="shared" si="225"/>
        <v>8500</v>
      </c>
      <c r="I147" s="56">
        <v>0</v>
      </c>
      <c r="J147" s="56">
        <f t="shared" ref="J147" si="227">SUM(H147,I147)</f>
        <v>8500</v>
      </c>
    </row>
    <row r="148" spans="1:10" ht="15.75">
      <c r="A148" s="11">
        <v>43511</v>
      </c>
      <c r="B148" s="12" t="s">
        <v>16</v>
      </c>
      <c r="C148" s="15">
        <v>100</v>
      </c>
      <c r="D148" s="12" t="s">
        <v>9</v>
      </c>
      <c r="E148" s="13">
        <v>3902</v>
      </c>
      <c r="F148" s="13">
        <v>3935</v>
      </c>
      <c r="G148" s="13">
        <v>3983</v>
      </c>
      <c r="H148" s="56">
        <f t="shared" si="225"/>
        <v>3300</v>
      </c>
      <c r="I148" s="56">
        <f>(IF(D148="SELL",IF(G148="",0,F148-G148),IF(D148="BUY",IF(G148="",0,G148-F148))))*C148</f>
        <v>4800</v>
      </c>
      <c r="J148" s="56">
        <f t="shared" ref="J148" si="228">SUM(H148,I148)</f>
        <v>8100</v>
      </c>
    </row>
    <row r="149" spans="1:10" ht="15.75">
      <c r="A149" s="11">
        <v>43511</v>
      </c>
      <c r="B149" s="12" t="s">
        <v>20</v>
      </c>
      <c r="C149" s="15">
        <v>100</v>
      </c>
      <c r="D149" s="12" t="s">
        <v>9</v>
      </c>
      <c r="E149" s="13">
        <v>33238.199999999997</v>
      </c>
      <c r="F149" s="13">
        <v>33305</v>
      </c>
      <c r="G149" s="13">
        <v>33399</v>
      </c>
      <c r="H149" s="56">
        <f t="shared" si="225"/>
        <v>6680.000000000291</v>
      </c>
      <c r="I149" s="56">
        <f>(IF(D149="SELL",IF(G149="",0,F149-G149),IF(D149="BUY",IF(G149="",0,G149-F149))))*C149</f>
        <v>9400</v>
      </c>
      <c r="J149" s="56">
        <f t="shared" ref="J149" si="229">SUM(H149,I149)</f>
        <v>16080.000000000291</v>
      </c>
    </row>
    <row r="150" spans="1:10" ht="15.75">
      <c r="A150" s="11">
        <v>43510</v>
      </c>
      <c r="B150" s="12" t="s">
        <v>21</v>
      </c>
      <c r="C150" s="15">
        <v>30</v>
      </c>
      <c r="D150" s="12" t="s">
        <v>8</v>
      </c>
      <c r="E150" s="13">
        <v>39399</v>
      </c>
      <c r="F150" s="13">
        <v>39256</v>
      </c>
      <c r="G150" s="13">
        <v>0</v>
      </c>
      <c r="H150" s="56">
        <f t="shared" si="225"/>
        <v>4290</v>
      </c>
      <c r="I150" s="56">
        <v>0</v>
      </c>
      <c r="J150" s="56">
        <f t="shared" ref="J150" si="230">SUM(H150,I150)</f>
        <v>4290</v>
      </c>
    </row>
    <row r="151" spans="1:10" ht="15.75">
      <c r="A151" s="11">
        <v>43509</v>
      </c>
      <c r="B151" s="12" t="s">
        <v>20</v>
      </c>
      <c r="C151" s="15">
        <v>100</v>
      </c>
      <c r="D151" s="12" t="s">
        <v>8</v>
      </c>
      <c r="E151" s="13">
        <v>32920</v>
      </c>
      <c r="F151" s="13">
        <v>32835</v>
      </c>
      <c r="G151" s="13">
        <v>32699</v>
      </c>
      <c r="H151" s="56">
        <f t="shared" si="225"/>
        <v>8500</v>
      </c>
      <c r="I151" s="56">
        <v>0</v>
      </c>
      <c r="J151" s="56">
        <f t="shared" ref="J151" si="231">SUM(H151,I151)</f>
        <v>8500</v>
      </c>
    </row>
    <row r="152" spans="1:10" ht="15.75">
      <c r="A152" s="11">
        <v>43509</v>
      </c>
      <c r="B152" s="12" t="s">
        <v>17</v>
      </c>
      <c r="C152" s="15">
        <v>1250</v>
      </c>
      <c r="D152" s="12" t="s">
        <v>8</v>
      </c>
      <c r="E152" s="13">
        <v>185.35</v>
      </c>
      <c r="F152" s="13">
        <v>183.8</v>
      </c>
      <c r="G152" s="13">
        <v>182</v>
      </c>
      <c r="H152" s="56">
        <f t="shared" si="225"/>
        <v>1937.4999999999786</v>
      </c>
      <c r="I152" s="56">
        <f>(IF(D152="SELL",IF(G152="",0,F152-G152),IF(D152="BUY",IF(G152="",0,G152-F152))))*C152</f>
        <v>2250.0000000000141</v>
      </c>
      <c r="J152" s="56">
        <f t="shared" ref="J152" si="232">SUM(H152,I152)</f>
        <v>4187.4999999999927</v>
      </c>
    </row>
    <row r="153" spans="1:10" ht="15.75">
      <c r="A153" s="11">
        <v>43508</v>
      </c>
      <c r="B153" s="12" t="s">
        <v>16</v>
      </c>
      <c r="C153" s="15">
        <v>100</v>
      </c>
      <c r="D153" s="12" t="s">
        <v>9</v>
      </c>
      <c r="E153" s="13">
        <v>3756</v>
      </c>
      <c r="F153" s="13">
        <v>3800</v>
      </c>
      <c r="G153" s="13">
        <v>3823</v>
      </c>
      <c r="H153" s="56">
        <f t="shared" si="225"/>
        <v>4400</v>
      </c>
      <c r="I153" s="56">
        <f>(IF(D153="SELL",IF(G153="",0,F153-G153),IF(D153="BUY",IF(G153="",0,G153-F153))))*C153</f>
        <v>2300</v>
      </c>
      <c r="J153" s="56">
        <f t="shared" ref="J153" si="233">SUM(H153,I153)</f>
        <v>6700</v>
      </c>
    </row>
    <row r="154" spans="1:10" ht="15.75">
      <c r="A154" s="11">
        <v>43507</v>
      </c>
      <c r="B154" s="12" t="s">
        <v>20</v>
      </c>
      <c r="C154" s="15">
        <v>100</v>
      </c>
      <c r="D154" s="12" t="s">
        <v>8</v>
      </c>
      <c r="E154" s="13">
        <v>33000</v>
      </c>
      <c r="F154" s="13">
        <v>32920</v>
      </c>
      <c r="G154" s="13">
        <v>32820</v>
      </c>
      <c r="H154" s="56">
        <f t="shared" si="225"/>
        <v>8000</v>
      </c>
      <c r="I154" s="56">
        <v>0</v>
      </c>
      <c r="J154" s="56">
        <f t="shared" ref="J154" si="234">SUM(H154,I154)</f>
        <v>8000</v>
      </c>
    </row>
    <row r="155" spans="1:10" ht="15.75">
      <c r="A155" s="11">
        <v>43507</v>
      </c>
      <c r="B155" s="12" t="s">
        <v>17</v>
      </c>
      <c r="C155" s="15">
        <v>1250</v>
      </c>
      <c r="D155" s="12" t="s">
        <v>9</v>
      </c>
      <c r="E155" s="13">
        <v>192.8</v>
      </c>
      <c r="F155" s="13">
        <v>193.8</v>
      </c>
      <c r="G155" s="13">
        <v>195</v>
      </c>
      <c r="H155" s="56">
        <f t="shared" ref="H155" si="235">(IF(D155="SELL",E155-F155,IF(D155="BUY",F155-E155)))*C155</f>
        <v>1250</v>
      </c>
      <c r="I155" s="56">
        <f t="shared" ref="I155" si="236">(IF(D155="SELL",IF(G155="",0,F155-G155),IF(D155="BUY",IF(G155="",0,G155-F155))))*C155</f>
        <v>1499.9999999999859</v>
      </c>
      <c r="J155" s="56">
        <f t="shared" ref="J155" si="237">SUM(H155,I155)</f>
        <v>2749.9999999999859</v>
      </c>
    </row>
    <row r="156" spans="1:10" ht="15.75">
      <c r="A156" s="11">
        <v>43503</v>
      </c>
      <c r="B156" s="12" t="s">
        <v>17</v>
      </c>
      <c r="C156" s="15">
        <v>1250</v>
      </c>
      <c r="D156" s="12" t="s">
        <v>8</v>
      </c>
      <c r="E156" s="13">
        <v>187.5</v>
      </c>
      <c r="F156" s="13">
        <v>186</v>
      </c>
      <c r="G156" s="13">
        <v>183</v>
      </c>
      <c r="H156" s="56">
        <f t="shared" ref="H156" si="238">(IF(D156="SELL",E156-F156,IF(D156="BUY",F156-E156)))*C156</f>
        <v>1875</v>
      </c>
      <c r="I156" s="56">
        <f t="shared" ref="I156" si="239">(IF(D156="SELL",IF(G156="",0,F156-G156),IF(D156="BUY",IF(G156="",0,G156-F156))))*C156</f>
        <v>3750</v>
      </c>
      <c r="J156" s="56">
        <f t="shared" ref="J156" si="240">SUM(H156,I156)</f>
        <v>5625</v>
      </c>
    </row>
    <row r="157" spans="1:10" ht="15.75">
      <c r="A157" s="11">
        <v>43503</v>
      </c>
      <c r="B157" s="12" t="s">
        <v>16</v>
      </c>
      <c r="C157" s="15">
        <v>100</v>
      </c>
      <c r="D157" s="12" t="s">
        <v>9</v>
      </c>
      <c r="E157" s="13">
        <v>3853</v>
      </c>
      <c r="F157" s="13">
        <v>3883</v>
      </c>
      <c r="G157" s="13">
        <v>3935</v>
      </c>
      <c r="H157" s="56">
        <f>(IF(D157="SELL",E157-F157,IF(D157="BUY",F157-E157)))*C157</f>
        <v>3000</v>
      </c>
      <c r="I157" s="56">
        <v>0</v>
      </c>
      <c r="J157" s="56">
        <f t="shared" ref="J157" si="241">SUM(H157,I157)</f>
        <v>3000</v>
      </c>
    </row>
    <row r="158" spans="1:10" ht="15.75">
      <c r="A158" s="11">
        <v>43501</v>
      </c>
      <c r="B158" s="12" t="s">
        <v>20</v>
      </c>
      <c r="C158" s="15">
        <v>100</v>
      </c>
      <c r="D158" s="12" t="s">
        <v>8</v>
      </c>
      <c r="E158" s="13">
        <v>33330</v>
      </c>
      <c r="F158" s="13">
        <v>33230</v>
      </c>
      <c r="G158" s="13">
        <v>33135</v>
      </c>
      <c r="H158" s="56">
        <f t="shared" ref="H158" si="242">(IF(D158="SELL",E158-F158,IF(D158="BUY",F158-E158)))*C158</f>
        <v>10000</v>
      </c>
      <c r="I158" s="56">
        <f t="shared" ref="I158" si="243">(IF(D158="SELL",IF(G158="",0,F158-G158),IF(D158="BUY",IF(G158="",0,G158-F158))))*C158</f>
        <v>9500</v>
      </c>
      <c r="J158" s="56">
        <f t="shared" ref="J158" si="244">SUM(H158,I158)</f>
        <v>19500</v>
      </c>
    </row>
    <row r="159" spans="1:10" ht="15.75">
      <c r="A159" s="11">
        <v>43501</v>
      </c>
      <c r="B159" s="12" t="s">
        <v>16</v>
      </c>
      <c r="C159" s="15">
        <v>100</v>
      </c>
      <c r="D159" s="12" t="s">
        <v>8</v>
      </c>
      <c r="E159" s="13">
        <v>3890.2</v>
      </c>
      <c r="F159" s="13">
        <v>3850</v>
      </c>
      <c r="G159" s="13">
        <v>3800</v>
      </c>
      <c r="H159" s="56">
        <f>(IF(D159="SELL",E159-F159,IF(D159="BUY",F159-E159)))*C159</f>
        <v>4019.9999999999818</v>
      </c>
      <c r="I159" s="56">
        <v>0</v>
      </c>
      <c r="J159" s="56">
        <f>SUM(H159,I159)</f>
        <v>4019.9999999999818</v>
      </c>
    </row>
    <row r="160" spans="1:10" ht="15.75">
      <c r="A160" s="11">
        <v>43496</v>
      </c>
      <c r="B160" s="12" t="s">
        <v>17</v>
      </c>
      <c r="C160" s="15">
        <v>1250</v>
      </c>
      <c r="D160" s="12" t="s">
        <v>9</v>
      </c>
      <c r="E160" s="13">
        <v>208</v>
      </c>
      <c r="F160" s="13">
        <v>206</v>
      </c>
      <c r="G160" s="13">
        <v>0</v>
      </c>
      <c r="H160" s="56">
        <f>(IF(D160="SELL",E160-F160,IF(D160="BUY",F160-E160)))*C160</f>
        <v>-2500</v>
      </c>
      <c r="I160" s="56">
        <v>0</v>
      </c>
      <c r="J160" s="56">
        <f>SUM(H160,I160)</f>
        <v>-2500</v>
      </c>
    </row>
    <row r="161" spans="1:10" ht="15.75">
      <c r="A161" s="11">
        <v>43496</v>
      </c>
      <c r="B161" s="12" t="s">
        <v>20</v>
      </c>
      <c r="C161" s="15">
        <v>100</v>
      </c>
      <c r="D161" s="12" t="s">
        <v>9</v>
      </c>
      <c r="E161" s="13">
        <v>33062</v>
      </c>
      <c r="F161" s="13">
        <v>33135</v>
      </c>
      <c r="G161" s="13">
        <v>33180</v>
      </c>
      <c r="H161" s="56">
        <f>(IF(D161="SELL",E161-F161,IF(D161="BUY",F161-E161)))*C161</f>
        <v>7300</v>
      </c>
      <c r="I161" s="56">
        <v>0</v>
      </c>
      <c r="J161" s="56">
        <f>SUM(H161,I161)</f>
        <v>7300</v>
      </c>
    </row>
    <row r="162" spans="1:10" ht="15.75">
      <c r="A162" s="11">
        <v>43495</v>
      </c>
      <c r="B162" s="12" t="s">
        <v>13</v>
      </c>
      <c r="C162" s="15">
        <v>1000</v>
      </c>
      <c r="D162" s="12" t="s">
        <v>9</v>
      </c>
      <c r="E162" s="13">
        <v>433.15</v>
      </c>
      <c r="F162" s="13">
        <v>435.5</v>
      </c>
      <c r="G162" s="13">
        <v>438</v>
      </c>
      <c r="H162" s="56">
        <f>(IF(D162="SELL",E162-F162,IF(D162="BUY",F162-E162)))*C162</f>
        <v>2350.0000000000227</v>
      </c>
      <c r="I162" s="56">
        <f>(IF(D162="SELL",IF(G162="",0,F162-G162),IF(D162="BUY",IF(G162="",0,G162-F162))))*C162</f>
        <v>2500</v>
      </c>
      <c r="J162" s="56">
        <f>SUM(H162,I162)</f>
        <v>4850.0000000000227</v>
      </c>
    </row>
    <row r="163" spans="1:10" ht="15.75">
      <c r="A163" s="11">
        <v>43495</v>
      </c>
      <c r="B163" s="12" t="s">
        <v>16</v>
      </c>
      <c r="C163" s="15">
        <v>100</v>
      </c>
      <c r="D163" s="12" t="s">
        <v>9</v>
      </c>
      <c r="E163" s="13">
        <v>3850.5</v>
      </c>
      <c r="F163" s="13">
        <v>3883</v>
      </c>
      <c r="G163" s="13">
        <v>3923</v>
      </c>
      <c r="H163" s="56">
        <f t="shared" ref="H163" si="245">(IF(D163="SELL",E163-F163,IF(D163="BUY",F163-E163)))*C163</f>
        <v>3250</v>
      </c>
      <c r="I163" s="56">
        <f t="shared" ref="I163" si="246">(IF(D163="SELL",IF(G163="",0,F163-G163),IF(D163="BUY",IF(G163="",0,G163-F163))))*C163</f>
        <v>4000</v>
      </c>
      <c r="J163" s="56">
        <f t="shared" ref="J163" si="247">SUM(H163,I163)</f>
        <v>7250</v>
      </c>
    </row>
    <row r="164" spans="1:10" ht="15.75">
      <c r="A164" s="11">
        <v>43494</v>
      </c>
      <c r="B164" s="12" t="s">
        <v>20</v>
      </c>
      <c r="C164" s="15">
        <v>100</v>
      </c>
      <c r="D164" s="12" t="s">
        <v>9</v>
      </c>
      <c r="E164" s="13">
        <v>32602</v>
      </c>
      <c r="F164" s="13">
        <v>32665</v>
      </c>
      <c r="G164" s="13">
        <v>32800</v>
      </c>
      <c r="H164" s="56">
        <f t="shared" ref="H164" si="248">(IF(D164="SELL",E164-F164,IF(D164="BUY",F164-E164)))*C164</f>
        <v>6300</v>
      </c>
      <c r="I164" s="56">
        <f t="shared" ref="I164" si="249">(IF(D164="SELL",IF(G164="",0,F164-G164),IF(D164="BUY",IF(G164="",0,G164-F164))))*C164</f>
        <v>13500</v>
      </c>
      <c r="J164" s="56">
        <f t="shared" ref="J164" si="250">SUM(H164,I164)</f>
        <v>19800</v>
      </c>
    </row>
    <row r="165" spans="1:10" ht="15.75">
      <c r="A165" s="11">
        <v>43488</v>
      </c>
      <c r="B165" s="12" t="s">
        <v>16</v>
      </c>
      <c r="C165" s="15">
        <v>100</v>
      </c>
      <c r="D165" s="12" t="s">
        <v>9</v>
      </c>
      <c r="E165" s="13">
        <v>3800</v>
      </c>
      <c r="F165" s="13">
        <v>3828</v>
      </c>
      <c r="G165" s="13">
        <v>3850.5</v>
      </c>
      <c r="H165" s="56">
        <f t="shared" ref="H165" si="251">(IF(D165="SELL",E165-F165,IF(D165="BUY",F165-E165)))*C165</f>
        <v>2800</v>
      </c>
      <c r="I165" s="56">
        <v>0</v>
      </c>
      <c r="J165" s="56">
        <f t="shared" ref="J165" si="252">SUM(H165,I165)</f>
        <v>2800</v>
      </c>
    </row>
    <row r="166" spans="1:10" ht="15.75">
      <c r="A166" s="11">
        <v>43487</v>
      </c>
      <c r="B166" s="12" t="s">
        <v>12</v>
      </c>
      <c r="C166" s="15">
        <v>5000</v>
      </c>
      <c r="D166" s="12" t="s">
        <v>8</v>
      </c>
      <c r="E166" s="13">
        <v>186</v>
      </c>
      <c r="F166" s="13">
        <v>185.35</v>
      </c>
      <c r="G166" s="13">
        <v>183.8</v>
      </c>
      <c r="H166" s="56">
        <f t="shared" ref="H166" si="253">(IF(D166="SELL",E166-F166,IF(D166="BUY",F166-E166)))*C166</f>
        <v>3250.0000000000282</v>
      </c>
      <c r="I166" s="56">
        <v>0</v>
      </c>
      <c r="J166" s="56">
        <f t="shared" ref="J166" si="254">SUM(H166,I166)</f>
        <v>3250.0000000000282</v>
      </c>
    </row>
    <row r="167" spans="1:10" ht="15.75">
      <c r="A167" s="11">
        <v>43484</v>
      </c>
      <c r="B167" s="12" t="s">
        <v>16</v>
      </c>
      <c r="C167" s="15">
        <v>100</v>
      </c>
      <c r="D167" s="12" t="s">
        <v>9</v>
      </c>
      <c r="E167" s="13">
        <v>3762.3</v>
      </c>
      <c r="F167" s="13">
        <v>3800</v>
      </c>
      <c r="G167" s="13">
        <v>3833.5</v>
      </c>
      <c r="H167" s="56">
        <f t="shared" ref="H167" si="255">(IF(D167="SELL",E167-F167,IF(D167="BUY",F167-E167)))*C167</f>
        <v>3769.9999999999818</v>
      </c>
      <c r="I167" s="56">
        <f t="shared" ref="I167" si="256">(IF(D167="SELL",IF(G167="",0,F167-G167),IF(D167="BUY",IF(G167="",0,G167-F167))))*C167</f>
        <v>3350</v>
      </c>
      <c r="J167" s="56">
        <f t="shared" ref="J167" si="257">SUM(H167,I167)</f>
        <v>7119.9999999999818</v>
      </c>
    </row>
    <row r="168" spans="1:10" ht="15.75">
      <c r="A168" s="11">
        <v>43483</v>
      </c>
      <c r="B168" s="12" t="s">
        <v>17</v>
      </c>
      <c r="C168" s="15">
        <v>1250</v>
      </c>
      <c r="D168" s="12" t="s">
        <v>8</v>
      </c>
      <c r="E168" s="13">
        <v>238</v>
      </c>
      <c r="F168" s="13">
        <v>236.5</v>
      </c>
      <c r="G168" s="13">
        <v>235</v>
      </c>
      <c r="H168" s="56">
        <f t="shared" ref="H168" si="258">(IF(D168="SELL",E168-F168,IF(D168="BUY",F168-E168)))*C168</f>
        <v>1875</v>
      </c>
      <c r="I168" s="56">
        <f t="shared" ref="I168" si="259">(IF(D168="SELL",IF(G168="",0,F168-G168),IF(D168="BUY",IF(G168="",0,G168-F168))))*C168</f>
        <v>1875</v>
      </c>
      <c r="J168" s="56">
        <f t="shared" ref="J168" si="260">SUM(H168,I168)</f>
        <v>3750</v>
      </c>
    </row>
    <row r="169" spans="1:10" ht="15.75">
      <c r="A169" s="11">
        <v>43475</v>
      </c>
      <c r="B169" s="12" t="s">
        <v>12</v>
      </c>
      <c r="C169" s="15">
        <v>5000</v>
      </c>
      <c r="D169" s="12" t="s">
        <v>9</v>
      </c>
      <c r="E169" s="13">
        <v>177</v>
      </c>
      <c r="F169" s="13">
        <v>176</v>
      </c>
      <c r="G169" s="13">
        <v>0</v>
      </c>
      <c r="H169" s="56">
        <f t="shared" ref="H169" si="261">(IF(D169="SELL",E169-F169,IF(D169="BUY",F169-E169)))*C169</f>
        <v>-5000</v>
      </c>
      <c r="I169" s="56">
        <v>0</v>
      </c>
      <c r="J169" s="56">
        <f t="shared" ref="J169" si="262">SUM(H169,I169)</f>
        <v>-5000</v>
      </c>
    </row>
    <row r="170" spans="1:10">
      <c r="H170" s="57"/>
      <c r="I170" s="158" t="s">
        <v>10</v>
      </c>
      <c r="J170" s="158">
        <f>SUM(J8:J169)</f>
        <v>762517.49999999977</v>
      </c>
    </row>
    <row r="171" spans="1:10">
      <c r="H171" s="57"/>
      <c r="I171" s="158"/>
      <c r="J171" s="158"/>
    </row>
    <row r="172" spans="1:10">
      <c r="H172" s="57"/>
      <c r="I172" s="57"/>
      <c r="J172" s="57"/>
    </row>
  </sheetData>
  <mergeCells count="12">
    <mergeCell ref="A5:A7"/>
    <mergeCell ref="B5:B7"/>
    <mergeCell ref="C5:C7"/>
    <mergeCell ref="D5:D7"/>
    <mergeCell ref="E5:E7"/>
    <mergeCell ref="H5:I6"/>
    <mergeCell ref="J5:J7"/>
    <mergeCell ref="I170:I171"/>
    <mergeCell ref="J170:J171"/>
    <mergeCell ref="D2:G3"/>
    <mergeCell ref="F5:F7"/>
    <mergeCell ref="G5:G7"/>
  </mergeCells>
  <conditionalFormatting sqref="H5 H7">
    <cfRule type="cellIs" dxfId="3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87"/>
  <sheetViews>
    <sheetView topLeftCell="A4" workbookViewId="0">
      <selection activeCell="A9" sqref="A9:XFD9"/>
    </sheetView>
  </sheetViews>
  <sheetFormatPr defaultColWidth="18.42578125" defaultRowHeight="15"/>
  <cols>
    <col min="1" max="1" width="16.5703125" style="104" customWidth="1"/>
    <col min="2" max="2" width="18.42578125" style="104"/>
    <col min="3" max="3" width="11.5703125" style="104" customWidth="1"/>
    <col min="4" max="4" width="8.5703125" style="104" customWidth="1"/>
    <col min="5" max="5" width="11.7109375" style="104" customWidth="1"/>
    <col min="6" max="6" width="11.85546875" style="104" customWidth="1"/>
    <col min="7" max="7" width="12" style="104" customWidth="1"/>
    <col min="8" max="8" width="12.28515625" style="104" customWidth="1"/>
    <col min="9" max="9" width="9.7109375" style="104" customWidth="1"/>
    <col min="10" max="10" width="14.5703125" style="104" customWidth="1"/>
    <col min="11" max="16384" width="18.42578125" style="104"/>
  </cols>
  <sheetData>
    <row r="1" spans="1:12" ht="26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2">
      <c r="A2" s="4"/>
      <c r="B2" s="5"/>
      <c r="C2" s="6"/>
      <c r="D2" s="159" t="s">
        <v>22</v>
      </c>
      <c r="E2" s="160"/>
      <c r="F2" s="160"/>
      <c r="G2" s="160"/>
      <c r="H2" s="6"/>
      <c r="I2" s="6"/>
      <c r="J2" s="7"/>
    </row>
    <row r="3" spans="1:12">
      <c r="A3" s="4"/>
      <c r="B3" s="6"/>
      <c r="C3" s="6"/>
      <c r="D3" s="160"/>
      <c r="E3" s="160"/>
      <c r="F3" s="160"/>
      <c r="G3" s="160"/>
      <c r="H3" s="6"/>
      <c r="I3" s="6"/>
      <c r="J3" s="7"/>
      <c r="K3" s="141"/>
    </row>
    <row r="4" spans="1:12">
      <c r="A4" s="8"/>
      <c r="B4" s="9"/>
      <c r="C4" s="9"/>
      <c r="D4" s="9"/>
      <c r="E4" s="9"/>
      <c r="F4" s="9"/>
      <c r="G4" s="9"/>
      <c r="H4" s="9"/>
      <c r="I4" s="9"/>
      <c r="J4" s="10"/>
      <c r="K4" s="141"/>
    </row>
    <row r="5" spans="1:12">
      <c r="A5" s="161" t="s">
        <v>0</v>
      </c>
      <c r="B5" s="164" t="s">
        <v>1</v>
      </c>
      <c r="C5" s="164" t="s">
        <v>11</v>
      </c>
      <c r="D5" s="164" t="s">
        <v>2</v>
      </c>
      <c r="E5" s="155" t="s">
        <v>3</v>
      </c>
      <c r="F5" s="155" t="s">
        <v>4</v>
      </c>
      <c r="G5" s="155" t="s">
        <v>5</v>
      </c>
      <c r="H5" s="151" t="s">
        <v>6</v>
      </c>
      <c r="I5" s="152"/>
      <c r="J5" s="155" t="s">
        <v>7</v>
      </c>
      <c r="K5" s="141"/>
    </row>
    <row r="6" spans="1:12">
      <c r="A6" s="162"/>
      <c r="B6" s="165"/>
      <c r="C6" s="167"/>
      <c r="D6" s="167"/>
      <c r="E6" s="156"/>
      <c r="F6" s="156"/>
      <c r="G6" s="156"/>
      <c r="H6" s="153"/>
      <c r="I6" s="154"/>
      <c r="J6" s="156"/>
      <c r="K6" s="141"/>
    </row>
    <row r="7" spans="1:12" ht="15.75">
      <c r="A7" s="163"/>
      <c r="B7" s="166"/>
      <c r="C7" s="168"/>
      <c r="D7" s="168"/>
      <c r="E7" s="157"/>
      <c r="F7" s="157"/>
      <c r="G7" s="157"/>
      <c r="H7" s="16" t="s">
        <v>4</v>
      </c>
      <c r="I7" s="16" t="s">
        <v>5</v>
      </c>
      <c r="J7" s="157"/>
      <c r="K7" s="141"/>
    </row>
    <row r="8" spans="1:12" ht="15.75">
      <c r="A8" s="11"/>
      <c r="C8" s="15"/>
      <c r="D8" s="12"/>
      <c r="E8" s="13"/>
      <c r="F8" s="13"/>
      <c r="G8" s="13"/>
      <c r="H8" s="13"/>
      <c r="I8" s="13"/>
      <c r="J8" s="14"/>
      <c r="K8" s="146"/>
      <c r="L8" s="146"/>
    </row>
    <row r="9" spans="1:12" s="146" customFormat="1" ht="15.75">
      <c r="A9" s="11">
        <v>43783</v>
      </c>
      <c r="B9" s="12" t="s">
        <v>20</v>
      </c>
      <c r="C9" s="15">
        <v>100</v>
      </c>
      <c r="D9" s="12" t="s">
        <v>9</v>
      </c>
      <c r="E9" s="12">
        <v>38218</v>
      </c>
      <c r="F9" s="13">
        <v>38300</v>
      </c>
      <c r="G9" s="13">
        <v>38380</v>
      </c>
      <c r="H9" s="56">
        <f t="shared" ref="H9" si="0">(IF(D9="SELL",E9-F9,IF(D9="BUY",F9-E9)))*C9</f>
        <v>8200</v>
      </c>
      <c r="I9" s="56">
        <v>0</v>
      </c>
      <c r="J9" s="56">
        <f t="shared" ref="J9" si="1">SUM(H9,I9)</f>
        <v>8200</v>
      </c>
    </row>
    <row r="10" spans="1:12" s="146" customFormat="1" ht="15.75">
      <c r="A10" s="11">
        <v>43783</v>
      </c>
      <c r="B10" s="12" t="s">
        <v>16</v>
      </c>
      <c r="C10" s="15">
        <v>100</v>
      </c>
      <c r="D10" s="12" t="s">
        <v>9</v>
      </c>
      <c r="E10" s="12">
        <v>4155</v>
      </c>
      <c r="F10" s="13">
        <v>4185</v>
      </c>
      <c r="G10" s="13">
        <v>4230</v>
      </c>
      <c r="H10" s="56">
        <f t="shared" ref="H10" si="2">(IF(D10="SELL",E10-F10,IF(D10="BUY",F10-E10)))*C10</f>
        <v>3000</v>
      </c>
      <c r="I10" s="56">
        <v>0</v>
      </c>
      <c r="J10" s="56">
        <f t="shared" ref="J10" si="3">SUM(H10,I10)</f>
        <v>3000</v>
      </c>
    </row>
    <row r="11" spans="1:12" s="146" customFormat="1" ht="15.75">
      <c r="A11" s="11">
        <v>43781</v>
      </c>
      <c r="B11" s="12" t="s">
        <v>16</v>
      </c>
      <c r="C11" s="15">
        <v>100</v>
      </c>
      <c r="D11" s="12" t="s">
        <v>8</v>
      </c>
      <c r="E11" s="12">
        <v>4080</v>
      </c>
      <c r="F11" s="13">
        <v>4118</v>
      </c>
      <c r="G11" s="13">
        <v>0</v>
      </c>
      <c r="H11" s="56">
        <f t="shared" ref="H11" si="4">(IF(D11="SELL",E11-F11,IF(D11="BUY",F11-E11)))*C11</f>
        <v>-3800</v>
      </c>
      <c r="I11" s="56">
        <v>0</v>
      </c>
      <c r="J11" s="56">
        <f t="shared" ref="J11" si="5">SUM(H11,I11)</f>
        <v>-3800</v>
      </c>
    </row>
    <row r="12" spans="1:12" s="146" customFormat="1" ht="15.75">
      <c r="A12" s="11">
        <v>43775</v>
      </c>
      <c r="B12" s="12" t="s">
        <v>20</v>
      </c>
      <c r="C12" s="15">
        <v>100</v>
      </c>
      <c r="D12" s="12" t="s">
        <v>9</v>
      </c>
      <c r="E12" s="13">
        <v>38051</v>
      </c>
      <c r="F12" s="13">
        <v>37951</v>
      </c>
      <c r="G12" s="13">
        <v>0</v>
      </c>
      <c r="H12" s="56">
        <f t="shared" ref="H12" si="6">(IF(D12="SELL",E12-F12,IF(D12="BUY",F12-E12)))*C12</f>
        <v>-10000</v>
      </c>
      <c r="I12" s="56">
        <v>0</v>
      </c>
      <c r="J12" s="56">
        <f t="shared" ref="J12" si="7">SUM(H12,I12)</f>
        <v>-10000</v>
      </c>
    </row>
    <row r="13" spans="1:12" s="146" customFormat="1" ht="15.75">
      <c r="A13" s="11">
        <v>43769</v>
      </c>
      <c r="B13" s="12" t="s">
        <v>20</v>
      </c>
      <c r="C13" s="15">
        <v>100</v>
      </c>
      <c r="D13" s="12" t="s">
        <v>9</v>
      </c>
      <c r="E13" s="12">
        <v>38170</v>
      </c>
      <c r="F13" s="13">
        <v>38300</v>
      </c>
      <c r="G13" s="13">
        <v>38400</v>
      </c>
      <c r="H13" s="56">
        <f t="shared" ref="H13" si="8">(IF(D13="SELL",E13-F13,IF(D13="BUY",F13-E13)))*C13</f>
        <v>13000</v>
      </c>
      <c r="I13" s="56">
        <f t="shared" ref="I13" si="9">(IF(D13="SELL",IF(G13="",0,F13-G13),IF(D13="BUY",IF(G13="",0,G13-F13))))*C13</f>
        <v>10000</v>
      </c>
      <c r="J13" s="56">
        <f t="shared" ref="J13" si="10">SUM(H13,I13)</f>
        <v>23000</v>
      </c>
    </row>
    <row r="14" spans="1:12" s="146" customFormat="1" ht="15.75">
      <c r="A14" s="11">
        <v>43760</v>
      </c>
      <c r="B14" s="12" t="s">
        <v>20</v>
      </c>
      <c r="C14" s="15">
        <v>100</v>
      </c>
      <c r="D14" s="15" t="s">
        <v>9</v>
      </c>
      <c r="E14" s="12">
        <v>38050</v>
      </c>
      <c r="F14" s="13">
        <v>38150</v>
      </c>
      <c r="G14" s="13">
        <v>38250</v>
      </c>
      <c r="H14" s="56">
        <f t="shared" ref="H14" si="11">(IF(D14="SELL",E14-F14,IF(D14="BUY",F14-E14)))*C14</f>
        <v>10000</v>
      </c>
      <c r="I14" s="56">
        <f t="shared" ref="I14" si="12">(IF(D14="SELL",IF(G14="",0,F14-G14),IF(D14="BUY",IF(G14="",0,G14-F14))))*C14</f>
        <v>10000</v>
      </c>
      <c r="J14" s="56">
        <f t="shared" ref="J14" si="13">SUM(H14,I14)</f>
        <v>20000</v>
      </c>
    </row>
    <row r="15" spans="1:12" s="145" customFormat="1" ht="15.75">
      <c r="A15" s="11">
        <v>43750</v>
      </c>
      <c r="B15" s="12" t="s">
        <v>20</v>
      </c>
      <c r="C15" s="15">
        <v>100</v>
      </c>
      <c r="D15" s="12" t="s">
        <v>8</v>
      </c>
      <c r="E15" s="12">
        <v>37803</v>
      </c>
      <c r="F15" s="13">
        <v>37930</v>
      </c>
      <c r="G15" s="13">
        <v>0</v>
      </c>
      <c r="H15" s="56">
        <f t="shared" ref="H15" si="14">(IF(D15="SELL",E15-F15,IF(D15="BUY",F15-E15)))*C15</f>
        <v>-12700</v>
      </c>
      <c r="I15" s="56">
        <v>0</v>
      </c>
      <c r="J15" s="56">
        <f t="shared" ref="J15" si="15">SUM(H15,I15)</f>
        <v>-12700</v>
      </c>
      <c r="K15" s="146"/>
      <c r="L15" s="146"/>
    </row>
    <row r="16" spans="1:12" s="144" customFormat="1" ht="15.75">
      <c r="A16" s="11">
        <v>43749</v>
      </c>
      <c r="B16" s="12" t="s">
        <v>16</v>
      </c>
      <c r="C16" s="15">
        <v>100</v>
      </c>
      <c r="D16" s="12" t="s">
        <v>9</v>
      </c>
      <c r="E16" s="12">
        <v>3830</v>
      </c>
      <c r="F16" s="13">
        <v>3860</v>
      </c>
      <c r="G16" s="13">
        <v>3900</v>
      </c>
      <c r="H16" s="56">
        <f t="shared" ref="H16" si="16">(IF(D16="SELL",E16-F16,IF(D16="BUY",F16-E16)))*C16</f>
        <v>3000</v>
      </c>
      <c r="I16" s="56">
        <f t="shared" ref="I16" si="17">(IF(D16="SELL",IF(G16="",0,F16-G16),IF(D16="BUY",IF(G16="",0,G16-F16))))*C16</f>
        <v>4000</v>
      </c>
      <c r="J16" s="56">
        <f t="shared" ref="J16" si="18">SUM(H16,I16)</f>
        <v>7000</v>
      </c>
      <c r="K16" s="146"/>
      <c r="L16" s="146"/>
    </row>
    <row r="17" spans="1:12" s="143" customFormat="1" ht="15.75">
      <c r="A17" s="11">
        <v>43749</v>
      </c>
      <c r="B17" s="12" t="s">
        <v>12</v>
      </c>
      <c r="C17" s="15">
        <v>5000</v>
      </c>
      <c r="D17" s="12" t="s">
        <v>9</v>
      </c>
      <c r="E17" s="12">
        <v>185.6</v>
      </c>
      <c r="F17" s="13">
        <v>186.2</v>
      </c>
      <c r="G17" s="13">
        <v>186.95</v>
      </c>
      <c r="H17" s="56">
        <f t="shared" ref="H17" si="19">(IF(D17="SELL",E17-F17,IF(D17="BUY",F17-E17)))*C17</f>
        <v>2999.9999999999718</v>
      </c>
      <c r="I17" s="56">
        <v>0</v>
      </c>
      <c r="J17" s="56">
        <f t="shared" ref="J17" si="20">SUM(H17,I17)</f>
        <v>2999.9999999999718</v>
      </c>
      <c r="K17" s="146"/>
      <c r="L17" s="146"/>
    </row>
    <row r="18" spans="1:12" s="143" customFormat="1" ht="15.75">
      <c r="A18" s="11">
        <v>43749</v>
      </c>
      <c r="B18" s="12" t="s">
        <v>20</v>
      </c>
      <c r="C18" s="15">
        <v>100</v>
      </c>
      <c r="D18" s="12" t="s">
        <v>9</v>
      </c>
      <c r="E18" s="12">
        <v>38110</v>
      </c>
      <c r="F18" s="13">
        <v>38180</v>
      </c>
      <c r="G18" s="13">
        <v>38260</v>
      </c>
      <c r="H18" s="56">
        <f t="shared" ref="H18" si="21">(IF(D18="SELL",E18-F18,IF(D18="BUY",F18-E18)))*C18</f>
        <v>7000</v>
      </c>
      <c r="I18" s="56">
        <f t="shared" ref="I18" si="22">(IF(D18="SELL",IF(G18="",0,F18-G18),IF(D18="BUY",IF(G18="",0,G18-F18))))*C18</f>
        <v>8000</v>
      </c>
      <c r="J18" s="56">
        <f t="shared" ref="J18" si="23">SUM(H18,I18)</f>
        <v>15000</v>
      </c>
      <c r="K18" s="146"/>
      <c r="L18" s="146"/>
    </row>
    <row r="19" spans="1:12" s="143" customFormat="1" ht="15.75">
      <c r="A19" s="11">
        <v>43748</v>
      </c>
      <c r="B19" s="12" t="s">
        <v>16</v>
      </c>
      <c r="C19" s="15">
        <v>100</v>
      </c>
      <c r="D19" s="12" t="s">
        <v>9</v>
      </c>
      <c r="E19" s="12">
        <v>3765</v>
      </c>
      <c r="F19" s="13">
        <v>3800</v>
      </c>
      <c r="G19" s="13">
        <v>3830</v>
      </c>
      <c r="H19" s="56">
        <f t="shared" ref="H19" si="24">(IF(D19="SELL",E19-F19,IF(D19="BUY",F19-E19)))*C19</f>
        <v>3500</v>
      </c>
      <c r="I19" s="56">
        <v>0</v>
      </c>
      <c r="J19" s="56">
        <f t="shared" ref="J19" si="25">SUM(H19,I19)</f>
        <v>3500</v>
      </c>
      <c r="K19" s="146"/>
      <c r="L19" s="146"/>
    </row>
    <row r="20" spans="1:12" s="143" customFormat="1" ht="15.75">
      <c r="A20" s="11">
        <v>43748</v>
      </c>
      <c r="B20" s="12" t="s">
        <v>20</v>
      </c>
      <c r="C20" s="15">
        <v>100</v>
      </c>
      <c r="D20" s="12" t="s">
        <v>9</v>
      </c>
      <c r="E20" s="12">
        <v>38530</v>
      </c>
      <c r="F20" s="13">
        <v>38365</v>
      </c>
      <c r="G20" s="13">
        <v>0</v>
      </c>
      <c r="H20" s="56">
        <f t="shared" ref="H20" si="26">(IF(D20="SELL",E20-F20,IF(D20="BUY",F20-E20)))*C20</f>
        <v>-16500</v>
      </c>
      <c r="I20" s="56">
        <v>0</v>
      </c>
      <c r="J20" s="56">
        <f t="shared" ref="J20" si="27">SUM(H20,I20)</f>
        <v>-16500</v>
      </c>
      <c r="K20" s="146"/>
      <c r="L20" s="146"/>
    </row>
    <row r="21" spans="1:12" s="143" customFormat="1" ht="15.75">
      <c r="A21" s="11">
        <v>43745</v>
      </c>
      <c r="B21" s="12" t="s">
        <v>20</v>
      </c>
      <c r="C21" s="15">
        <v>100</v>
      </c>
      <c r="D21" s="12" t="s">
        <v>8</v>
      </c>
      <c r="E21" s="12">
        <v>38200</v>
      </c>
      <c r="F21" s="13">
        <v>38100</v>
      </c>
      <c r="G21" s="13">
        <v>38000</v>
      </c>
      <c r="H21" s="56">
        <f t="shared" ref="H21" si="28">(IF(D21="SELL",E21-F21,IF(D21="BUY",F21-E21)))*C21</f>
        <v>10000</v>
      </c>
      <c r="I21" s="56">
        <v>0</v>
      </c>
      <c r="J21" s="56">
        <f t="shared" ref="J21" si="29">SUM(H21,I21)</f>
        <v>10000</v>
      </c>
      <c r="K21" s="146"/>
      <c r="L21" s="146"/>
    </row>
    <row r="22" spans="1:12" s="143" customFormat="1" ht="15.75">
      <c r="A22" s="11">
        <v>43745</v>
      </c>
      <c r="B22" s="12" t="s">
        <v>16</v>
      </c>
      <c r="C22" s="15">
        <v>100</v>
      </c>
      <c r="D22" s="12" t="s">
        <v>9</v>
      </c>
      <c r="E22" s="12">
        <v>3790</v>
      </c>
      <c r="F22" s="13">
        <v>3820</v>
      </c>
      <c r="G22" s="13">
        <v>3850</v>
      </c>
      <c r="H22" s="56">
        <f t="shared" ref="H22" si="30">(IF(D22="SELL",E22-F22,IF(D22="BUY",F22-E22)))*C22</f>
        <v>3000</v>
      </c>
      <c r="I22" s="56">
        <v>0</v>
      </c>
      <c r="J22" s="56">
        <f t="shared" ref="J22" si="31">SUM(H22,I22)</f>
        <v>3000</v>
      </c>
      <c r="K22" s="146"/>
      <c r="L22" s="146"/>
    </row>
    <row r="23" spans="1:12" s="143" customFormat="1" ht="15.75">
      <c r="A23" s="11">
        <v>43742</v>
      </c>
      <c r="B23" s="12" t="s">
        <v>12</v>
      </c>
      <c r="C23" s="15">
        <v>5000</v>
      </c>
      <c r="D23" s="12" t="s">
        <v>9</v>
      </c>
      <c r="E23" s="12">
        <v>181.5</v>
      </c>
      <c r="F23" s="13">
        <v>182</v>
      </c>
      <c r="G23" s="13">
        <v>183</v>
      </c>
      <c r="H23" s="56">
        <f t="shared" ref="H23" si="32">(IF(D23="SELL",E23-F23,IF(D23="BUY",F23-E23)))*C23</f>
        <v>2500</v>
      </c>
      <c r="I23" s="56">
        <v>0</v>
      </c>
      <c r="J23" s="56">
        <f t="shared" ref="J23" si="33">SUM(H23,I23)</f>
        <v>2500</v>
      </c>
    </row>
    <row r="24" spans="1:12" s="143" customFormat="1" ht="15.75">
      <c r="A24" s="11">
        <v>43742</v>
      </c>
      <c r="B24" s="12" t="s">
        <v>20</v>
      </c>
      <c r="C24" s="15">
        <v>100</v>
      </c>
      <c r="D24" s="12" t="s">
        <v>9</v>
      </c>
      <c r="E24" s="12">
        <v>38410</v>
      </c>
      <c r="F24" s="13">
        <v>38480</v>
      </c>
      <c r="G24" s="13">
        <v>38550</v>
      </c>
      <c r="H24" s="56">
        <f t="shared" ref="H24" si="34">(IF(D24="SELL",E24-F24,IF(D24="BUY",F24-E24)))*C24</f>
        <v>7000</v>
      </c>
      <c r="I24" s="56">
        <f t="shared" ref="I24" si="35">(IF(D24="SELL",IF(G24="",0,F24-G24),IF(D24="BUY",IF(G24="",0,G24-F24))))*C24</f>
        <v>7000</v>
      </c>
      <c r="J24" s="56">
        <f t="shared" ref="J24" si="36">SUM(H24,I24)</f>
        <v>14000</v>
      </c>
    </row>
    <row r="25" spans="1:12" s="143" customFormat="1" ht="15.75">
      <c r="A25" s="11">
        <v>43741</v>
      </c>
      <c r="B25" s="12" t="s">
        <v>20</v>
      </c>
      <c r="C25" s="15">
        <v>100</v>
      </c>
      <c r="D25" s="12" t="s">
        <v>9</v>
      </c>
      <c r="E25" s="12">
        <v>38323</v>
      </c>
      <c r="F25" s="13">
        <v>38255</v>
      </c>
      <c r="G25" s="13">
        <v>0</v>
      </c>
      <c r="H25" s="56">
        <f t="shared" ref="H25" si="37">(IF(D25="SELL",E25-F25,IF(D25="BUY",F25-E25)))*C25</f>
        <v>-6800</v>
      </c>
      <c r="I25" s="56">
        <v>0</v>
      </c>
      <c r="J25" s="56">
        <f t="shared" ref="J25" si="38">SUM(H25,I25)</f>
        <v>-6800</v>
      </c>
    </row>
    <row r="26" spans="1:12" s="143" customFormat="1" ht="15.75">
      <c r="A26" s="11">
        <v>43739</v>
      </c>
      <c r="B26" s="12" t="s">
        <v>20</v>
      </c>
      <c r="C26" s="15">
        <v>100</v>
      </c>
      <c r="D26" s="12" t="s">
        <v>9</v>
      </c>
      <c r="E26" s="12">
        <v>37330</v>
      </c>
      <c r="F26" s="13">
        <v>37265</v>
      </c>
      <c r="G26" s="13">
        <v>0</v>
      </c>
      <c r="H26" s="56">
        <f t="shared" ref="H26" si="39">(IF(D26="SELL",E26-F26,IF(D26="BUY",F26-E26)))*C26</f>
        <v>-6500</v>
      </c>
      <c r="I26" s="56">
        <v>0</v>
      </c>
      <c r="J26" s="56">
        <f t="shared" ref="J26" si="40">SUM(H26,I26)</f>
        <v>-6500</v>
      </c>
    </row>
    <row r="27" spans="1:12" s="143" customFormat="1" ht="15.75">
      <c r="A27" s="11">
        <v>43739</v>
      </c>
      <c r="B27" s="12" t="s">
        <v>12</v>
      </c>
      <c r="C27" s="15">
        <v>5000</v>
      </c>
      <c r="D27" s="12" t="s">
        <v>9</v>
      </c>
      <c r="E27" s="12">
        <v>185.3</v>
      </c>
      <c r="F27" s="13">
        <v>185.8</v>
      </c>
      <c r="G27" s="13">
        <v>186.65</v>
      </c>
      <c r="H27" s="56">
        <f t="shared" ref="H27" si="41">(IF(D27="SELL",E27-F27,IF(D27="BUY",F27-E27)))*C27</f>
        <v>2500</v>
      </c>
      <c r="I27" s="56">
        <v>0</v>
      </c>
      <c r="J27" s="56">
        <f t="shared" ref="J27" si="42">SUM(H27,I27)</f>
        <v>2500</v>
      </c>
    </row>
    <row r="28" spans="1:12" s="143" customFormat="1" ht="15.75">
      <c r="A28" s="11">
        <v>43735</v>
      </c>
      <c r="B28" s="12" t="s">
        <v>12</v>
      </c>
      <c r="C28" s="15">
        <v>5000</v>
      </c>
      <c r="D28" s="12" t="s">
        <v>9</v>
      </c>
      <c r="E28" s="12">
        <v>183</v>
      </c>
      <c r="F28" s="13">
        <v>183.8</v>
      </c>
      <c r="G28" s="13">
        <v>185.1</v>
      </c>
      <c r="H28" s="56">
        <f t="shared" ref="H28" si="43">(IF(D28="SELL",E28-F28,IF(D28="BUY",F28-E28)))*C28</f>
        <v>4000.0000000000568</v>
      </c>
      <c r="I28" s="56">
        <f t="shared" ref="I28" si="44">(IF(D28="SELL",IF(G28="",0,F28-G28),IF(D28="BUY",IF(G28="",0,G28-F28))))*C28</f>
        <v>6499.9999999999145</v>
      </c>
      <c r="J28" s="56">
        <f t="shared" ref="J28" si="45">SUM(H28,I28)</f>
        <v>10499.999999999971</v>
      </c>
    </row>
    <row r="29" spans="1:12" s="143" customFormat="1" ht="15.75">
      <c r="A29" s="11">
        <v>43735</v>
      </c>
      <c r="B29" s="12" t="s">
        <v>16</v>
      </c>
      <c r="C29" s="15">
        <v>100</v>
      </c>
      <c r="D29" s="12" t="s">
        <v>8</v>
      </c>
      <c r="E29" s="12">
        <v>3930</v>
      </c>
      <c r="F29" s="13">
        <v>3900</v>
      </c>
      <c r="G29" s="13">
        <v>3865</v>
      </c>
      <c r="H29" s="56">
        <f t="shared" ref="H29" si="46">(IF(D29="SELL",E29-F29,IF(D29="BUY",F29-E29)))*C29</f>
        <v>3000</v>
      </c>
      <c r="I29" s="56">
        <f t="shared" ref="I29" si="47">(IF(D29="SELL",IF(G29="",0,F29-G29),IF(D29="BUY",IF(G29="",0,G29-F29))))*C29</f>
        <v>3500</v>
      </c>
      <c r="J29" s="56">
        <f t="shared" ref="J29" si="48">SUM(H29,I29)</f>
        <v>6500</v>
      </c>
    </row>
    <row r="30" spans="1:12" s="143" customFormat="1" ht="15.75">
      <c r="A30" s="11">
        <v>43735</v>
      </c>
      <c r="B30" s="12" t="s">
        <v>20</v>
      </c>
      <c r="C30" s="15">
        <v>100</v>
      </c>
      <c r="D30" s="12" t="s">
        <v>8</v>
      </c>
      <c r="E30" s="12">
        <v>37392</v>
      </c>
      <c r="F30" s="13">
        <v>37320</v>
      </c>
      <c r="G30" s="13">
        <v>37180</v>
      </c>
      <c r="H30" s="56">
        <f>(IF(D30="SELL",E30-F30,IF(D30="BUY",F30-E30)))*C30</f>
        <v>7200</v>
      </c>
      <c r="I30" s="56">
        <v>0</v>
      </c>
      <c r="J30" s="56">
        <f t="shared" ref="J30" si="49">SUM(H30,I30)</f>
        <v>7200</v>
      </c>
    </row>
    <row r="31" spans="1:12" s="143" customFormat="1" ht="15.75">
      <c r="A31" s="11">
        <v>43734</v>
      </c>
      <c r="B31" s="12" t="s">
        <v>20</v>
      </c>
      <c r="C31" s="15">
        <v>100</v>
      </c>
      <c r="D31" s="12" t="s">
        <v>9</v>
      </c>
      <c r="E31" s="12">
        <v>37688</v>
      </c>
      <c r="F31" s="13">
        <v>37763</v>
      </c>
      <c r="G31" s="13">
        <v>37838</v>
      </c>
      <c r="H31" s="56">
        <f>(IF(D31="SELL",E31-F31,IF(D31="BUY",F31-E31)))*C31</f>
        <v>7500</v>
      </c>
      <c r="I31" s="56">
        <v>0</v>
      </c>
      <c r="J31" s="56">
        <f t="shared" ref="J31" si="50">SUM(H31,I31)</f>
        <v>7500</v>
      </c>
    </row>
    <row r="32" spans="1:12" s="143" customFormat="1" ht="15.75">
      <c r="A32" s="11">
        <v>43734</v>
      </c>
      <c r="B32" s="12" t="s">
        <v>21</v>
      </c>
      <c r="C32" s="15">
        <v>30</v>
      </c>
      <c r="D32" s="12" t="s">
        <v>9</v>
      </c>
      <c r="E32" s="13">
        <v>46550</v>
      </c>
      <c r="F32" s="13">
        <v>46700</v>
      </c>
      <c r="G32" s="13">
        <v>46900</v>
      </c>
      <c r="H32" s="56">
        <f t="shared" ref="H32:H33" si="51">(IF(D32="SELL",E32-F32,IF(D32="BUY",F32-E32)))*C32</f>
        <v>4500</v>
      </c>
      <c r="I32" s="56">
        <v>0</v>
      </c>
      <c r="J32" s="56">
        <f t="shared" ref="J32:J33" si="52">SUM(H32,I32)</f>
        <v>4500</v>
      </c>
    </row>
    <row r="33" spans="1:10" s="143" customFormat="1" ht="15.75">
      <c r="A33" s="11">
        <v>43734</v>
      </c>
      <c r="B33" s="12" t="s">
        <v>16</v>
      </c>
      <c r="C33" s="15">
        <v>100</v>
      </c>
      <c r="D33" s="12" t="s">
        <v>8</v>
      </c>
      <c r="E33" s="12">
        <v>3968</v>
      </c>
      <c r="F33" s="13">
        <v>3938</v>
      </c>
      <c r="G33" s="13">
        <v>3908</v>
      </c>
      <c r="H33" s="56">
        <f t="shared" si="51"/>
        <v>3000</v>
      </c>
      <c r="I33" s="56">
        <f t="shared" ref="I33" si="53">(IF(D33="SELL",IF(G33="",0,F33-G33),IF(D33="BUY",IF(G33="",0,G33-F33))))*C33</f>
        <v>3000</v>
      </c>
      <c r="J33" s="56">
        <f t="shared" si="52"/>
        <v>6000</v>
      </c>
    </row>
    <row r="34" spans="1:10" s="143" customFormat="1" ht="15.75">
      <c r="A34" s="11">
        <v>43733</v>
      </c>
      <c r="B34" s="12" t="s">
        <v>12</v>
      </c>
      <c r="C34" s="15">
        <v>5000</v>
      </c>
      <c r="D34" s="12" t="s">
        <v>8</v>
      </c>
      <c r="E34" s="12">
        <v>178.8</v>
      </c>
      <c r="F34" s="13">
        <v>178.1</v>
      </c>
      <c r="G34" s="13">
        <v>0</v>
      </c>
      <c r="H34" s="56">
        <f>(IF(D34="SELL",E34-F34,IF(D34="BUY",F34-E34)))*C34</f>
        <v>3500.0000000000855</v>
      </c>
      <c r="I34" s="56">
        <v>0</v>
      </c>
      <c r="J34" s="56">
        <f t="shared" ref="J34" si="54">SUM(H34,I34)</f>
        <v>3500.0000000000855</v>
      </c>
    </row>
    <row r="35" spans="1:10" s="142" customFormat="1" ht="15.75">
      <c r="A35" s="11">
        <v>43731</v>
      </c>
      <c r="B35" s="12" t="s">
        <v>20</v>
      </c>
      <c r="C35" s="15">
        <v>100</v>
      </c>
      <c r="D35" s="12" t="s">
        <v>9</v>
      </c>
      <c r="E35" s="12">
        <v>37968</v>
      </c>
      <c r="F35" s="13">
        <v>37883</v>
      </c>
      <c r="G35" s="13">
        <v>0</v>
      </c>
      <c r="H35" s="56">
        <f>(IF(D35="SELL",E35-F35,IF(D35="BUY",F35-E35)))*C35</f>
        <v>-8500</v>
      </c>
      <c r="I35" s="56">
        <v>0</v>
      </c>
      <c r="J35" s="56">
        <f t="shared" ref="J35" si="55">SUM(H35,I35)</f>
        <v>-8500</v>
      </c>
    </row>
    <row r="36" spans="1:10" s="142" customFormat="1" ht="15.75">
      <c r="A36" s="11">
        <v>43731</v>
      </c>
      <c r="B36" s="12" t="s">
        <v>17</v>
      </c>
      <c r="C36" s="15">
        <v>1250</v>
      </c>
      <c r="D36" s="12" t="s">
        <v>9</v>
      </c>
      <c r="E36" s="12">
        <v>178</v>
      </c>
      <c r="F36" s="13">
        <v>179</v>
      </c>
      <c r="G36" s="13">
        <v>0</v>
      </c>
      <c r="H36" s="56">
        <f>(IF(D36="SELL",E36-F36,IF(D36="BUY",F36-E36)))*C36</f>
        <v>1250</v>
      </c>
      <c r="I36" s="56">
        <v>0</v>
      </c>
      <c r="J36" s="56">
        <f t="shared" ref="J36" si="56">SUM(H36,I36)</f>
        <v>1250</v>
      </c>
    </row>
    <row r="37" spans="1:10" s="142" customFormat="1" ht="15.75">
      <c r="A37" s="11">
        <v>43727</v>
      </c>
      <c r="B37" s="12" t="s">
        <v>12</v>
      </c>
      <c r="C37" s="15">
        <v>5000</v>
      </c>
      <c r="D37" s="12" t="s">
        <v>8</v>
      </c>
      <c r="E37" s="12">
        <v>183.3</v>
      </c>
      <c r="F37" s="13">
        <v>182.65</v>
      </c>
      <c r="G37" s="13">
        <v>182.1</v>
      </c>
      <c r="H37" s="56">
        <f>(IF(D37="SELL",E37-F37,IF(D37="BUY",F37-E37)))*C37</f>
        <v>3250.0000000000282</v>
      </c>
      <c r="I37" s="56">
        <v>0</v>
      </c>
      <c r="J37" s="56">
        <f t="shared" ref="J37" si="57">SUM(H37,I37)</f>
        <v>3250.0000000000282</v>
      </c>
    </row>
    <row r="38" spans="1:10" s="142" customFormat="1" ht="15.75">
      <c r="A38" s="11">
        <v>43727</v>
      </c>
      <c r="B38" s="12" t="s">
        <v>20</v>
      </c>
      <c r="C38" s="15">
        <v>100</v>
      </c>
      <c r="D38" s="12" t="s">
        <v>8</v>
      </c>
      <c r="E38" s="12">
        <v>37550</v>
      </c>
      <c r="F38" s="13">
        <v>37620</v>
      </c>
      <c r="G38" s="13">
        <v>0</v>
      </c>
      <c r="H38" s="56">
        <f>(IF(D38="SELL",E38-F38,IF(D38="BUY",F38-E38)))*C38</f>
        <v>-7000</v>
      </c>
      <c r="I38" s="56">
        <v>0</v>
      </c>
      <c r="J38" s="56">
        <f t="shared" ref="J38" si="58">SUM(H38,I38)</f>
        <v>-7000</v>
      </c>
    </row>
    <row r="39" spans="1:10" s="142" customFormat="1" ht="15.75">
      <c r="A39" s="11">
        <v>43726</v>
      </c>
      <c r="B39" s="12" t="s">
        <v>12</v>
      </c>
      <c r="C39" s="15">
        <v>5000</v>
      </c>
      <c r="D39" s="12" t="s">
        <v>8</v>
      </c>
      <c r="E39" s="12">
        <v>183.9</v>
      </c>
      <c r="F39" s="13">
        <v>183.5</v>
      </c>
      <c r="G39" s="13">
        <v>0</v>
      </c>
      <c r="H39" s="56">
        <v>2000</v>
      </c>
      <c r="I39" s="56">
        <v>0</v>
      </c>
      <c r="J39" s="56">
        <v>2000</v>
      </c>
    </row>
    <row r="40" spans="1:10" s="142" customFormat="1" ht="15.75">
      <c r="A40" s="11">
        <v>43726</v>
      </c>
      <c r="B40" s="12" t="s">
        <v>20</v>
      </c>
      <c r="C40" s="15">
        <v>100</v>
      </c>
      <c r="D40" s="12" t="s">
        <v>9</v>
      </c>
      <c r="E40" s="12">
        <v>37865</v>
      </c>
      <c r="F40" s="13">
        <v>37920</v>
      </c>
      <c r="G40" s="13">
        <v>38000</v>
      </c>
      <c r="H40" s="56">
        <f t="shared" ref="H40" si="59">(IF(D40="SELL",E40-F40,IF(D40="BUY",F40-E40)))*C40</f>
        <v>5500</v>
      </c>
      <c r="I40" s="56">
        <v>0</v>
      </c>
      <c r="J40" s="56">
        <f t="shared" ref="J40" si="60">SUM(H40,I40)</f>
        <v>5500</v>
      </c>
    </row>
    <row r="41" spans="1:10" s="142" customFormat="1" ht="15.75">
      <c r="A41" s="11">
        <v>43725</v>
      </c>
      <c r="B41" s="12" t="s">
        <v>12</v>
      </c>
      <c r="C41" s="15">
        <v>5000</v>
      </c>
      <c r="D41" s="12" t="s">
        <v>9</v>
      </c>
      <c r="E41" s="12">
        <v>186</v>
      </c>
      <c r="F41" s="13">
        <v>186.4</v>
      </c>
      <c r="G41" s="13">
        <v>187.3</v>
      </c>
      <c r="H41" s="56">
        <f>(IF(D41="SELL",E41-F41,IF(D41="BUY",F41-E41)))*C41</f>
        <v>2000.0000000000284</v>
      </c>
      <c r="I41" s="56">
        <v>0</v>
      </c>
      <c r="J41" s="56">
        <f t="shared" ref="J41" si="61">SUM(H41,I41)</f>
        <v>2000.0000000000284</v>
      </c>
    </row>
    <row r="42" spans="1:10" s="142" customFormat="1" ht="15.75">
      <c r="A42" s="11">
        <v>43725</v>
      </c>
      <c r="B42" s="12" t="s">
        <v>20</v>
      </c>
      <c r="C42" s="15">
        <v>100</v>
      </c>
      <c r="D42" s="12" t="s">
        <v>9</v>
      </c>
      <c r="E42" s="12">
        <v>38101</v>
      </c>
      <c r="F42" s="13">
        <v>38150</v>
      </c>
      <c r="G42" s="13">
        <v>38230</v>
      </c>
      <c r="H42" s="56">
        <f t="shared" ref="H42" si="62">(IF(D42="SELL",E42-F42,IF(D42="BUY",F42-E42)))*C42</f>
        <v>4900</v>
      </c>
      <c r="I42" s="56">
        <v>0</v>
      </c>
      <c r="J42" s="56">
        <f t="shared" ref="J42" si="63">SUM(H42,I42)</f>
        <v>4900</v>
      </c>
    </row>
    <row r="43" spans="1:10" s="142" customFormat="1" ht="15.75">
      <c r="A43" s="11">
        <v>43724</v>
      </c>
      <c r="B43" s="12" t="s">
        <v>20</v>
      </c>
      <c r="C43" s="15">
        <v>100</v>
      </c>
      <c r="D43" s="12" t="s">
        <v>9</v>
      </c>
      <c r="E43" s="12">
        <v>38051</v>
      </c>
      <c r="F43" s="13">
        <v>38100</v>
      </c>
      <c r="G43" s="13">
        <v>38180</v>
      </c>
      <c r="H43" s="56">
        <f t="shared" ref="H43" si="64">(IF(D43="SELL",E43-F43,IF(D43="BUY",F43-E43)))*C43</f>
        <v>4900</v>
      </c>
      <c r="I43" s="56">
        <f t="shared" ref="I43" si="65">(IF(D43="SELL",IF(G43="",0,F43-G43),IF(D43="BUY",IF(G43="",0,G43-F43))))*C43</f>
        <v>8000</v>
      </c>
      <c r="J43" s="56">
        <f t="shared" ref="J43" si="66">SUM(H43,I43)</f>
        <v>12900</v>
      </c>
    </row>
    <row r="44" spans="1:10" s="142" customFormat="1" ht="15.75">
      <c r="A44" s="11">
        <v>43724</v>
      </c>
      <c r="B44" s="12" t="s">
        <v>12</v>
      </c>
      <c r="C44" s="15">
        <v>5000</v>
      </c>
      <c r="D44" s="12" t="s">
        <v>9</v>
      </c>
      <c r="E44" s="12">
        <v>186.35</v>
      </c>
      <c r="F44" s="13">
        <v>186.9</v>
      </c>
      <c r="G44" s="13">
        <v>188</v>
      </c>
      <c r="H44" s="56">
        <f t="shared" ref="H44" si="67">(IF(D44="SELL",E44-F44,IF(D44="BUY",F44-E44)))*C44</f>
        <v>2750.0000000000568</v>
      </c>
      <c r="I44" s="56">
        <f t="shared" ref="I44" si="68">(IF(D44="SELL",IF(G44="",0,F44-G44),IF(D44="BUY",IF(G44="",0,G44-F44))))*C44</f>
        <v>5499.9999999999718</v>
      </c>
      <c r="J44" s="56">
        <f t="shared" ref="J44" si="69">SUM(H44,I44)</f>
        <v>8250.0000000000291</v>
      </c>
    </row>
    <row r="45" spans="1:10" s="142" customFormat="1" ht="15.75">
      <c r="A45" s="11">
        <v>43721</v>
      </c>
      <c r="B45" s="12" t="s">
        <v>20</v>
      </c>
      <c r="C45" s="15">
        <v>100</v>
      </c>
      <c r="D45" s="12" t="s">
        <v>9</v>
      </c>
      <c r="E45" s="12">
        <v>37805</v>
      </c>
      <c r="F45" s="13">
        <v>37735</v>
      </c>
      <c r="G45" s="13">
        <v>0</v>
      </c>
      <c r="H45" s="56">
        <f t="shared" ref="H45" si="70">(IF(D45="SELL",E45-F45,IF(D45="BUY",F45-E45)))*C45</f>
        <v>-7000</v>
      </c>
      <c r="I45" s="56">
        <v>0</v>
      </c>
      <c r="J45" s="56">
        <f t="shared" ref="J45" si="71">SUM(H45,I45)</f>
        <v>-7000</v>
      </c>
    </row>
    <row r="46" spans="1:10" s="142" customFormat="1" ht="15.75">
      <c r="A46" s="11">
        <v>43720</v>
      </c>
      <c r="B46" s="12" t="s">
        <v>12</v>
      </c>
      <c r="C46" s="15">
        <v>5000</v>
      </c>
      <c r="D46" s="12" t="s">
        <v>8</v>
      </c>
      <c r="E46" s="12">
        <v>186</v>
      </c>
      <c r="F46" s="13">
        <v>185.5</v>
      </c>
      <c r="G46" s="13">
        <v>185</v>
      </c>
      <c r="H46" s="56">
        <f t="shared" ref="H46" si="72">(IF(D46="SELL",E46-F46,IF(D46="BUY",F46-E46)))*C46</f>
        <v>2500</v>
      </c>
      <c r="I46" s="56">
        <f t="shared" ref="I46" si="73">(IF(D46="SELL",IF(G46="",0,F46-G46),IF(D46="BUY",IF(G46="",0,G46-F46))))*C46</f>
        <v>2500</v>
      </c>
      <c r="J46" s="56">
        <f t="shared" ref="J46" si="74">SUM(H46,I46)</f>
        <v>5000</v>
      </c>
    </row>
    <row r="47" spans="1:10" s="142" customFormat="1" ht="15.75">
      <c r="A47" s="11">
        <v>43720</v>
      </c>
      <c r="B47" s="12" t="s">
        <v>20</v>
      </c>
      <c r="C47" s="15">
        <v>100</v>
      </c>
      <c r="D47" s="12" t="s">
        <v>9</v>
      </c>
      <c r="E47" s="12">
        <v>38005</v>
      </c>
      <c r="F47" s="13">
        <v>38050</v>
      </c>
      <c r="G47" s="13">
        <v>38150</v>
      </c>
      <c r="H47" s="56">
        <f t="shared" ref="H47" si="75">(IF(D47="SELL",E47-F47,IF(D47="BUY",F47-E47)))*C47</f>
        <v>4500</v>
      </c>
      <c r="I47" s="56">
        <f t="shared" ref="I47" si="76">(IF(D47="SELL",IF(G47="",0,F47-G47),IF(D47="BUY",IF(G47="",0,G47-F47))))*C47</f>
        <v>10000</v>
      </c>
      <c r="J47" s="56">
        <f t="shared" ref="J47" si="77">SUM(H47,I47)</f>
        <v>14500</v>
      </c>
    </row>
    <row r="48" spans="1:10" s="142" customFormat="1" ht="15.75">
      <c r="A48" s="11">
        <v>43720</v>
      </c>
      <c r="B48" s="12" t="s">
        <v>16</v>
      </c>
      <c r="C48" s="15">
        <v>100</v>
      </c>
      <c r="D48" s="12" t="s">
        <v>8</v>
      </c>
      <c r="E48" s="12">
        <v>3938</v>
      </c>
      <c r="F48" s="13">
        <v>3900</v>
      </c>
      <c r="G48" s="13">
        <v>3850</v>
      </c>
      <c r="H48" s="56">
        <f t="shared" ref="H48" si="78">(IF(D48="SELL",E48-F48,IF(D48="BUY",F48-E48)))*C48</f>
        <v>3800</v>
      </c>
      <c r="I48" s="56">
        <f t="shared" ref="I48" si="79">(IF(D48="SELL",IF(G48="",0,F48-G48),IF(D48="BUY",IF(G48="",0,G48-F48))))*C48</f>
        <v>5000</v>
      </c>
      <c r="J48" s="56">
        <f t="shared" ref="J48" si="80">SUM(H48,I48)</f>
        <v>8800</v>
      </c>
    </row>
    <row r="49" spans="1:11" s="142" customFormat="1" ht="15.75">
      <c r="A49" s="11">
        <v>43719</v>
      </c>
      <c r="B49" s="12" t="s">
        <v>20</v>
      </c>
      <c r="C49" s="15">
        <v>100</v>
      </c>
      <c r="D49" s="12" t="s">
        <v>9</v>
      </c>
      <c r="E49" s="12">
        <v>38260</v>
      </c>
      <c r="F49" s="13">
        <v>38360</v>
      </c>
      <c r="G49" s="13">
        <v>38500</v>
      </c>
      <c r="H49" s="56">
        <f t="shared" ref="H49" si="81">(IF(D49="SELL",E49-F49,IF(D49="BUY",F49-E49)))*C49</f>
        <v>10000</v>
      </c>
      <c r="I49" s="56">
        <f t="shared" ref="I49" si="82">(IF(D49="SELL",IF(G49="",0,F49-G49),IF(D49="BUY",IF(G49="",0,G49-F49))))*C49</f>
        <v>14000</v>
      </c>
      <c r="J49" s="56">
        <f t="shared" ref="J49" si="83">SUM(H49,I49)</f>
        <v>24000</v>
      </c>
    </row>
    <row r="50" spans="1:11" s="142" customFormat="1" ht="15.75">
      <c r="A50" s="11">
        <v>43719</v>
      </c>
      <c r="B50" s="12" t="s">
        <v>12</v>
      </c>
      <c r="C50" s="15">
        <v>5000</v>
      </c>
      <c r="D50" s="12" t="s">
        <v>9</v>
      </c>
      <c r="E50" s="12">
        <v>188.65</v>
      </c>
      <c r="F50" s="13">
        <v>189.65</v>
      </c>
      <c r="G50" s="13">
        <v>190.8</v>
      </c>
      <c r="H50" s="56">
        <f t="shared" ref="H50" si="84">(IF(D50="SELL",E50-F50,IF(D50="BUY",F50-E50)))*C50</f>
        <v>5000</v>
      </c>
      <c r="I50" s="56">
        <v>0</v>
      </c>
      <c r="J50" s="56">
        <f t="shared" ref="J50" si="85">SUM(H50,I50)</f>
        <v>5000</v>
      </c>
    </row>
    <row r="51" spans="1:11" s="142" customFormat="1" ht="15.75">
      <c r="A51" s="11">
        <v>43717</v>
      </c>
      <c r="B51" s="12" t="s">
        <v>16</v>
      </c>
      <c r="C51" s="15">
        <v>100</v>
      </c>
      <c r="D51" s="12" t="s">
        <v>9</v>
      </c>
      <c r="E51" s="12">
        <v>4100</v>
      </c>
      <c r="F51" s="13">
        <v>4138</v>
      </c>
      <c r="G51" s="13">
        <v>4183</v>
      </c>
      <c r="H51" s="56">
        <f t="shared" ref="H51" si="86">(IF(D51="SELL",E51-F51,IF(D51="BUY",F51-E51)))*C51</f>
        <v>3800</v>
      </c>
      <c r="I51" s="56">
        <v>0</v>
      </c>
      <c r="J51" s="56">
        <f t="shared" ref="J51" si="87">SUM(H51,I51)</f>
        <v>3800</v>
      </c>
    </row>
    <row r="52" spans="1:11" s="142" customFormat="1" ht="15.75">
      <c r="A52" s="11">
        <v>43717</v>
      </c>
      <c r="B52" s="12" t="s">
        <v>20</v>
      </c>
      <c r="C52" s="15">
        <v>100</v>
      </c>
      <c r="D52" s="12" t="s">
        <v>9</v>
      </c>
      <c r="E52" s="12">
        <v>38550</v>
      </c>
      <c r="F52" s="13">
        <v>38680</v>
      </c>
      <c r="G52" s="13">
        <v>38830</v>
      </c>
      <c r="H52" s="56">
        <f t="shared" ref="H52" si="88">(IF(D52="SELL",E52-F52,IF(D52="BUY",F52-E52)))*C52</f>
        <v>13000</v>
      </c>
      <c r="I52" s="56">
        <v>0</v>
      </c>
      <c r="J52" s="56">
        <f t="shared" ref="J52" si="89">SUM(H52,I52)</f>
        <v>13000</v>
      </c>
    </row>
    <row r="53" spans="1:11" s="142" customFormat="1" ht="15.75">
      <c r="A53" s="11">
        <v>43717</v>
      </c>
      <c r="B53" s="12" t="s">
        <v>20</v>
      </c>
      <c r="C53" s="15">
        <v>100</v>
      </c>
      <c r="D53" s="12" t="s">
        <v>8</v>
      </c>
      <c r="E53" s="12">
        <v>38350</v>
      </c>
      <c r="F53" s="13">
        <v>38435</v>
      </c>
      <c r="G53" s="13">
        <v>0</v>
      </c>
      <c r="H53" s="56">
        <f t="shared" ref="H53" si="90">(IF(D53="SELL",E53-F53,IF(D53="BUY",F53-E53)))*C53</f>
        <v>-8500</v>
      </c>
      <c r="I53" s="56">
        <v>0</v>
      </c>
      <c r="J53" s="56">
        <f t="shared" ref="J53" si="91">SUM(H53,I53)</f>
        <v>-8500</v>
      </c>
    </row>
    <row r="54" spans="1:11" s="142" customFormat="1" ht="15.75">
      <c r="A54" s="11">
        <v>43717</v>
      </c>
      <c r="B54" s="12" t="s">
        <v>12</v>
      </c>
      <c r="C54" s="15">
        <v>5000</v>
      </c>
      <c r="D54" s="12" t="s">
        <v>9</v>
      </c>
      <c r="E54" s="12">
        <v>185</v>
      </c>
      <c r="F54" s="13">
        <v>185.8</v>
      </c>
      <c r="G54" s="13">
        <v>186.2</v>
      </c>
      <c r="H54" s="56">
        <f t="shared" ref="H54" si="92">(IF(D54="SELL",E54-F54,IF(D54="BUY",F54-E54)))*C54</f>
        <v>4000.0000000000568</v>
      </c>
      <c r="I54" s="56">
        <f t="shared" ref="I54" si="93">(IF(D54="SELL",IF(G54="",0,F54-G54),IF(D54="BUY",IF(G54="",0,G54-F54))))*C54</f>
        <v>1999.9999999998863</v>
      </c>
      <c r="J54" s="56">
        <f t="shared" ref="J54" si="94">SUM(H54,I54)</f>
        <v>5999.9999999999436</v>
      </c>
    </row>
    <row r="55" spans="1:11" s="141" customFormat="1" ht="15.75">
      <c r="A55" s="11">
        <v>43714</v>
      </c>
      <c r="B55" s="12" t="s">
        <v>12</v>
      </c>
      <c r="C55" s="15">
        <v>5000</v>
      </c>
      <c r="D55" s="12" t="s">
        <v>8</v>
      </c>
      <c r="E55" s="12">
        <v>185.6</v>
      </c>
      <c r="F55" s="13">
        <v>184.6</v>
      </c>
      <c r="G55" s="13">
        <v>183.6</v>
      </c>
      <c r="H55" s="56">
        <f t="shared" ref="H55" si="95">(IF(D55="SELL",E55-F55,IF(D55="BUY",F55-E55)))*C55</f>
        <v>5000</v>
      </c>
      <c r="I55" s="56">
        <f t="shared" ref="I55:I60" si="96">(IF(D55="SELL",IF(G55="",0,F55-G55),IF(D55="BUY",IF(G55="",0,G55-F55))))*C55</f>
        <v>5000</v>
      </c>
      <c r="J55" s="56">
        <f t="shared" ref="J55" si="97">SUM(H55,I55)</f>
        <v>10000</v>
      </c>
    </row>
    <row r="56" spans="1:11" s="141" customFormat="1" ht="15.75">
      <c r="A56" s="11">
        <v>43714</v>
      </c>
      <c r="B56" s="12" t="s">
        <v>20</v>
      </c>
      <c r="C56" s="15">
        <v>100</v>
      </c>
      <c r="D56" s="12" t="s">
        <v>9</v>
      </c>
      <c r="E56" s="12">
        <v>38550</v>
      </c>
      <c r="F56" s="13">
        <v>38650</v>
      </c>
      <c r="G56" s="13">
        <v>38830</v>
      </c>
      <c r="H56" s="56">
        <f t="shared" ref="H56" si="98">(IF(D56="SELL",E56-F56,IF(D56="BUY",F56-E56)))*C56</f>
        <v>10000</v>
      </c>
      <c r="I56" s="56">
        <f t="shared" si="96"/>
        <v>18000</v>
      </c>
      <c r="J56" s="56">
        <f t="shared" ref="J56" si="99">SUM(H56,I56)</f>
        <v>28000</v>
      </c>
    </row>
    <row r="57" spans="1:11" s="141" customFormat="1" ht="15.75">
      <c r="A57" s="11">
        <v>43713</v>
      </c>
      <c r="B57" s="12" t="s">
        <v>16</v>
      </c>
      <c r="C57" s="15">
        <v>100</v>
      </c>
      <c r="D57" s="12" t="s">
        <v>9</v>
      </c>
      <c r="E57" s="12">
        <v>4060</v>
      </c>
      <c r="F57" s="13">
        <v>4100</v>
      </c>
      <c r="G57" s="13">
        <v>4135</v>
      </c>
      <c r="H57" s="56">
        <f t="shared" ref="H57" si="100">(IF(D57="SELL",E57-F57,IF(D57="BUY",F57-E57)))*C57</f>
        <v>4000</v>
      </c>
      <c r="I57" s="56">
        <f t="shared" si="96"/>
        <v>3500</v>
      </c>
      <c r="J57" s="56">
        <f t="shared" ref="J57" si="101">SUM(H57,I57)</f>
        <v>7500</v>
      </c>
    </row>
    <row r="58" spans="1:11" s="141" customFormat="1" ht="15.75">
      <c r="A58" s="11">
        <v>43713</v>
      </c>
      <c r="B58" s="12" t="s">
        <v>12</v>
      </c>
      <c r="C58" s="15">
        <v>5000</v>
      </c>
      <c r="D58" s="12" t="s">
        <v>9</v>
      </c>
      <c r="E58" s="12">
        <v>187.35</v>
      </c>
      <c r="F58" s="13">
        <v>188</v>
      </c>
      <c r="G58" s="13">
        <v>189.2</v>
      </c>
      <c r="H58" s="56">
        <f t="shared" ref="H58" si="102">(IF(D58="SELL",E58-F58,IF(D58="BUY",F58-E58)))*C58</f>
        <v>3250.0000000000282</v>
      </c>
      <c r="I58" s="56">
        <f t="shared" si="96"/>
        <v>5999.9999999999436</v>
      </c>
      <c r="J58" s="56">
        <f t="shared" ref="J58" si="103">SUM(H58,I58)</f>
        <v>9249.9999999999709</v>
      </c>
    </row>
    <row r="59" spans="1:11" s="141" customFormat="1" ht="15.75">
      <c r="A59" s="11">
        <v>43712</v>
      </c>
      <c r="B59" s="12" t="s">
        <v>16</v>
      </c>
      <c r="C59" s="15">
        <v>100</v>
      </c>
      <c r="D59" s="12" t="s">
        <v>9</v>
      </c>
      <c r="E59" s="12">
        <v>3935</v>
      </c>
      <c r="F59" s="13">
        <v>3965</v>
      </c>
      <c r="G59" s="13">
        <v>4000</v>
      </c>
      <c r="H59" s="56">
        <f t="shared" ref="H59" si="104">(IF(D59="SELL",E59-F59,IF(D59="BUY",F59-E59)))*C59</f>
        <v>3000</v>
      </c>
      <c r="I59" s="56">
        <f t="shared" si="96"/>
        <v>3500</v>
      </c>
      <c r="J59" s="56">
        <f t="shared" ref="J59" si="105">SUM(H59,I59)</f>
        <v>6500</v>
      </c>
    </row>
    <row r="60" spans="1:11" s="141" customFormat="1" ht="15.75">
      <c r="A60" s="11">
        <v>43711</v>
      </c>
      <c r="B60" s="12" t="s">
        <v>12</v>
      </c>
      <c r="C60" s="15">
        <v>5000</v>
      </c>
      <c r="D60" s="12" t="s">
        <v>9</v>
      </c>
      <c r="E60" s="12">
        <v>182</v>
      </c>
      <c r="F60" s="13">
        <v>182.6</v>
      </c>
      <c r="G60" s="13">
        <v>183.5</v>
      </c>
      <c r="H60" s="56">
        <f t="shared" ref="H60" si="106">(IF(D60="SELL",E60-F60,IF(D60="BUY",F60-E60)))*C60</f>
        <v>2999.9999999999718</v>
      </c>
      <c r="I60" s="56">
        <f t="shared" si="96"/>
        <v>4500.0000000000282</v>
      </c>
      <c r="J60" s="56">
        <f t="shared" ref="J60" si="107">SUM(H60,I60)</f>
        <v>7500</v>
      </c>
    </row>
    <row r="61" spans="1:11" s="140" customFormat="1" ht="15.75">
      <c r="A61" s="11">
        <v>43706</v>
      </c>
      <c r="B61" s="12" t="s">
        <v>12</v>
      </c>
      <c r="C61" s="15">
        <v>5000</v>
      </c>
      <c r="D61" s="12" t="s">
        <v>9</v>
      </c>
      <c r="E61" s="13">
        <v>184.9</v>
      </c>
      <c r="F61" s="13">
        <v>185.5</v>
      </c>
      <c r="G61" s="13">
        <v>186.3</v>
      </c>
      <c r="H61" s="56">
        <f t="shared" ref="H61" si="108">(IF(D61="SELL",E61-F61,IF(D61="BUY",F61-E61)))*C61</f>
        <v>2999.9999999999718</v>
      </c>
      <c r="I61" s="56">
        <v>0</v>
      </c>
      <c r="J61" s="56">
        <f t="shared" ref="J61" si="109">SUM(H61,I61)</f>
        <v>2999.9999999999718</v>
      </c>
      <c r="K61" s="141"/>
    </row>
    <row r="62" spans="1:11" s="140" customFormat="1" ht="15.75">
      <c r="A62" s="11">
        <v>43705</v>
      </c>
      <c r="B62" s="12" t="s">
        <v>12</v>
      </c>
      <c r="C62" s="15">
        <v>5000</v>
      </c>
      <c r="D62" s="12" t="s">
        <v>9</v>
      </c>
      <c r="E62" s="13">
        <v>181.55</v>
      </c>
      <c r="F62" s="13">
        <v>182</v>
      </c>
      <c r="G62" s="13">
        <v>182.65</v>
      </c>
      <c r="H62" s="56">
        <f t="shared" ref="H62" si="110">(IF(D62="SELL",E62-F62,IF(D62="BUY",F62-E62)))*C62</f>
        <v>2249.9999999999432</v>
      </c>
      <c r="I62" s="56">
        <f>(IF(D62="SELL",IF(G62="",0,F62-G62),IF(D62="BUY",IF(G62="",0,G62-F62))))*C62</f>
        <v>3250.0000000000282</v>
      </c>
      <c r="J62" s="56">
        <f t="shared" ref="J62" si="111">SUM(H62,I62)</f>
        <v>5499.9999999999709</v>
      </c>
      <c r="K62" s="141"/>
    </row>
    <row r="63" spans="1:11" s="140" customFormat="1" ht="15.75">
      <c r="A63" s="11">
        <v>43703</v>
      </c>
      <c r="B63" s="12" t="s">
        <v>12</v>
      </c>
      <c r="C63" s="15">
        <v>5000</v>
      </c>
      <c r="D63" s="12" t="s">
        <v>9</v>
      </c>
      <c r="E63" s="13">
        <v>182</v>
      </c>
      <c r="F63" s="13">
        <v>182.5</v>
      </c>
      <c r="G63" s="13">
        <v>183</v>
      </c>
      <c r="H63" s="56">
        <f t="shared" ref="H63" si="112">(IF(D63="SELL",E63-F63,IF(D63="BUY",F63-E63)))*C63</f>
        <v>2500</v>
      </c>
      <c r="I63" s="56">
        <f>(IF(D63="SELL",IF(G63="",0,F63-G63),IF(D63="BUY",IF(G63="",0,G63-F63))))*C63</f>
        <v>2500</v>
      </c>
      <c r="J63" s="56">
        <f t="shared" ref="J63" si="113">SUM(H63,I63)</f>
        <v>5000</v>
      </c>
      <c r="K63" s="141"/>
    </row>
    <row r="64" spans="1:11" s="138" customFormat="1" ht="15.75">
      <c r="A64" s="11">
        <v>43699</v>
      </c>
      <c r="B64" s="12" t="s">
        <v>12</v>
      </c>
      <c r="C64" s="15">
        <v>5000</v>
      </c>
      <c r="D64" s="12" t="s">
        <v>9</v>
      </c>
      <c r="E64" s="13">
        <v>185.35</v>
      </c>
      <c r="F64" s="13">
        <v>185.8</v>
      </c>
      <c r="G64" s="13">
        <v>186.35</v>
      </c>
      <c r="H64" s="56">
        <f t="shared" ref="H64" si="114">(IF(D64="SELL",E64-F64,IF(D64="BUY",F64-E64)))*C64</f>
        <v>2250.0000000000855</v>
      </c>
      <c r="I64" s="56">
        <v>0</v>
      </c>
      <c r="J64" s="56">
        <f t="shared" ref="J64" si="115">SUM(H64,I64)</f>
        <v>2250.0000000000855</v>
      </c>
      <c r="K64" s="141"/>
    </row>
    <row r="65" spans="1:11" s="138" customFormat="1" ht="15.75">
      <c r="A65" s="11">
        <v>43698</v>
      </c>
      <c r="B65" s="12" t="s">
        <v>12</v>
      </c>
      <c r="C65" s="15">
        <v>5000</v>
      </c>
      <c r="D65" s="12" t="s">
        <v>9</v>
      </c>
      <c r="E65" s="13">
        <v>184.35</v>
      </c>
      <c r="F65" s="13">
        <v>185</v>
      </c>
      <c r="G65" s="13">
        <v>186.2</v>
      </c>
      <c r="H65" s="56">
        <f t="shared" ref="H65" si="116">(IF(D65="SELL",E65-F65,IF(D65="BUY",F65-E65)))*C65</f>
        <v>3250.0000000000282</v>
      </c>
      <c r="I65" s="56">
        <v>0</v>
      </c>
      <c r="J65" s="56">
        <f t="shared" ref="J65" si="117">SUM(H65,I65)</f>
        <v>3250.0000000000282</v>
      </c>
      <c r="K65" s="141"/>
    </row>
    <row r="66" spans="1:11" s="138" customFormat="1" ht="15.75">
      <c r="A66" s="11">
        <v>43697</v>
      </c>
      <c r="B66" s="12" t="s">
        <v>12</v>
      </c>
      <c r="C66" s="15">
        <v>5000</v>
      </c>
      <c r="D66" s="12" t="s">
        <v>8</v>
      </c>
      <c r="E66" s="13">
        <v>183</v>
      </c>
      <c r="F66" s="13">
        <v>182.35</v>
      </c>
      <c r="G66" s="13">
        <v>181.5</v>
      </c>
      <c r="H66" s="56">
        <f t="shared" ref="H66" si="118">(IF(D66="SELL",E66-F66,IF(D66="BUY",F66-E66)))*C66</f>
        <v>3250.0000000000282</v>
      </c>
      <c r="I66" s="56">
        <v>0</v>
      </c>
      <c r="J66" s="56">
        <f t="shared" ref="J66" si="119">SUM(H66,I66)</f>
        <v>3250.0000000000282</v>
      </c>
      <c r="K66" s="141"/>
    </row>
    <row r="67" spans="1:11" s="138" customFormat="1" ht="15.75">
      <c r="A67" s="11">
        <v>43696</v>
      </c>
      <c r="B67" s="12" t="s">
        <v>12</v>
      </c>
      <c r="C67" s="15">
        <v>5000</v>
      </c>
      <c r="D67" s="12" t="s">
        <v>8</v>
      </c>
      <c r="E67" s="13">
        <v>182.8</v>
      </c>
      <c r="F67" s="13">
        <v>183.35</v>
      </c>
      <c r="G67" s="13">
        <v>0</v>
      </c>
      <c r="H67" s="56">
        <f t="shared" ref="H67" si="120">(IF(D67="SELL",E67-F67,IF(D67="BUY",F67-E67)))*C67</f>
        <v>-2749.9999999999145</v>
      </c>
      <c r="I67" s="56">
        <v>0</v>
      </c>
      <c r="J67" s="56">
        <f t="shared" ref="J67" si="121">SUM(H67,I67)</f>
        <v>-2749.9999999999145</v>
      </c>
    </row>
    <row r="68" spans="1:11" s="138" customFormat="1" ht="15.75">
      <c r="A68" s="11">
        <v>43693</v>
      </c>
      <c r="B68" s="12" t="s">
        <v>12</v>
      </c>
      <c r="C68" s="15">
        <v>5000</v>
      </c>
      <c r="D68" s="12" t="s">
        <v>9</v>
      </c>
      <c r="E68" s="13">
        <v>185.05</v>
      </c>
      <c r="F68" s="13">
        <v>184.35</v>
      </c>
      <c r="G68" s="13">
        <v>0</v>
      </c>
      <c r="H68" s="56">
        <f t="shared" ref="H68" si="122">(IF(D68="SELL",E68-F68,IF(D68="BUY",F68-E68)))*C68</f>
        <v>-3500.0000000000855</v>
      </c>
      <c r="I68" s="56">
        <v>0</v>
      </c>
      <c r="J68" s="56">
        <f t="shared" ref="J68" si="123">SUM(H68,I68)</f>
        <v>-3500.0000000000855</v>
      </c>
    </row>
    <row r="69" spans="1:11" s="138" customFormat="1" ht="15.75">
      <c r="A69" s="11">
        <v>43693</v>
      </c>
      <c r="B69" s="12" t="s">
        <v>20</v>
      </c>
      <c r="C69" s="15">
        <v>100</v>
      </c>
      <c r="D69" s="12" t="s">
        <v>8</v>
      </c>
      <c r="E69" s="13">
        <v>37851</v>
      </c>
      <c r="F69" s="13">
        <v>37765</v>
      </c>
      <c r="G69" s="13">
        <v>37682</v>
      </c>
      <c r="H69" s="56">
        <f t="shared" ref="H69" si="124">(IF(D69="SELL",E69-F69,IF(D69="BUY",F69-E69)))*C69</f>
        <v>8600</v>
      </c>
      <c r="I69" s="56">
        <v>0</v>
      </c>
      <c r="J69" s="56">
        <f t="shared" ref="J69" si="125">SUM(H69,I69)</f>
        <v>8600</v>
      </c>
    </row>
    <row r="70" spans="1:11" s="138" customFormat="1" ht="15.75">
      <c r="A70" s="11">
        <v>43691</v>
      </c>
      <c r="B70" s="12" t="s">
        <v>12</v>
      </c>
      <c r="C70" s="15">
        <v>5000</v>
      </c>
      <c r="D70" s="12" t="s">
        <v>8</v>
      </c>
      <c r="E70" s="13">
        <v>185</v>
      </c>
      <c r="F70" s="13">
        <v>184.35</v>
      </c>
      <c r="G70" s="13">
        <v>183.55</v>
      </c>
      <c r="H70" s="56">
        <f t="shared" ref="H70" si="126">(IF(D70="SELL",E70-F70,IF(D70="BUY",F70-E70)))*C70</f>
        <v>3250.0000000000282</v>
      </c>
      <c r="I70" s="56">
        <f>(IF(D70="SELL",IF(G70="",0,F70-G70),IF(D70="BUY",IF(G70="",0,G70-F70))))*C70</f>
        <v>3999.9999999999145</v>
      </c>
      <c r="J70" s="56">
        <f t="shared" ref="J70" si="127">SUM(H70,I70)</f>
        <v>7249.9999999999427</v>
      </c>
    </row>
    <row r="71" spans="1:11" s="138" customFormat="1" ht="15.75">
      <c r="A71" s="11">
        <v>43691</v>
      </c>
      <c r="B71" s="12" t="s">
        <v>20</v>
      </c>
      <c r="C71" s="15">
        <v>100</v>
      </c>
      <c r="D71" s="12" t="s">
        <v>9</v>
      </c>
      <c r="E71" s="13">
        <v>38135</v>
      </c>
      <c r="F71" s="13">
        <v>38200</v>
      </c>
      <c r="G71" s="13">
        <v>38280</v>
      </c>
      <c r="H71" s="56">
        <f t="shared" ref="H71" si="128">(IF(D71="SELL",E71-F71,IF(D71="BUY",F71-E71)))*C71</f>
        <v>6500</v>
      </c>
      <c r="I71" s="56">
        <f>(IF(D71="SELL",IF(G71="",0,F71-G71),IF(D71="BUY",IF(G71="",0,G71-F71))))*C71</f>
        <v>8000</v>
      </c>
      <c r="J71" s="56">
        <f t="shared" ref="J71" si="129">SUM(H71,I71)</f>
        <v>14500</v>
      </c>
    </row>
    <row r="72" spans="1:11" s="138" customFormat="1" ht="15.75">
      <c r="A72" s="11">
        <v>43691</v>
      </c>
      <c r="B72" s="12" t="s">
        <v>16</v>
      </c>
      <c r="C72" s="15">
        <v>100</v>
      </c>
      <c r="D72" s="12" t="s">
        <v>9</v>
      </c>
      <c r="E72" s="13">
        <v>4032</v>
      </c>
      <c r="F72" s="13">
        <v>3989</v>
      </c>
      <c r="G72" s="13">
        <v>0</v>
      </c>
      <c r="H72" s="56">
        <f t="shared" ref="H72" si="130">(IF(D72="SELL",E72-F72,IF(D72="BUY",F72-E72)))*C72</f>
        <v>-4300</v>
      </c>
      <c r="I72" s="56">
        <v>0</v>
      </c>
      <c r="J72" s="56">
        <f t="shared" ref="J72" si="131">SUM(H72,I72)</f>
        <v>-4300</v>
      </c>
    </row>
    <row r="73" spans="1:11" s="138" customFormat="1" ht="15.75">
      <c r="A73" s="11">
        <v>43690</v>
      </c>
      <c r="B73" s="12" t="s">
        <v>16</v>
      </c>
      <c r="C73" s="15">
        <v>100</v>
      </c>
      <c r="D73" s="12" t="s">
        <v>9</v>
      </c>
      <c r="E73" s="13">
        <v>3823</v>
      </c>
      <c r="F73" s="13">
        <v>3953</v>
      </c>
      <c r="G73" s="13">
        <v>3980</v>
      </c>
      <c r="H73" s="56">
        <f t="shared" ref="H73" si="132">(IF(D73="SELL",E73-F73,IF(D73="BUY",F73-E73)))*C73</f>
        <v>13000</v>
      </c>
      <c r="I73" s="56">
        <f>(IF(D73="SELL",IF(G73="",0,F73-G73),IF(D73="BUY",IF(G73="",0,G73-F73))))*C73</f>
        <v>2700</v>
      </c>
      <c r="J73" s="56">
        <f t="shared" ref="J73" si="133">SUM(H73,I73)</f>
        <v>15700</v>
      </c>
    </row>
    <row r="74" spans="1:11" s="138" customFormat="1" ht="15.75">
      <c r="A74" s="11">
        <v>43686</v>
      </c>
      <c r="B74" s="12" t="s">
        <v>20</v>
      </c>
      <c r="C74" s="15">
        <v>100</v>
      </c>
      <c r="D74" s="12" t="s">
        <v>9</v>
      </c>
      <c r="E74" s="13">
        <v>38010</v>
      </c>
      <c r="F74" s="13">
        <v>38080</v>
      </c>
      <c r="G74" s="13">
        <v>38155</v>
      </c>
      <c r="H74" s="56">
        <f t="shared" ref="H74" si="134">(IF(D74="SELL",E74-F74,IF(D74="BUY",F74-E74)))*C74</f>
        <v>7000</v>
      </c>
      <c r="I74" s="56">
        <v>0</v>
      </c>
      <c r="J74" s="56">
        <f t="shared" ref="J74" si="135">SUM(H74,I74)</f>
        <v>7000</v>
      </c>
    </row>
    <row r="75" spans="1:11" s="138" customFormat="1" ht="15.75">
      <c r="A75" s="11">
        <v>43685</v>
      </c>
      <c r="B75" s="12" t="s">
        <v>12</v>
      </c>
      <c r="C75" s="15">
        <v>5000</v>
      </c>
      <c r="D75" s="12" t="s">
        <v>8</v>
      </c>
      <c r="E75" s="13">
        <v>184.2</v>
      </c>
      <c r="F75" s="13">
        <v>183.6</v>
      </c>
      <c r="G75" s="13">
        <v>0</v>
      </c>
      <c r="H75" s="56">
        <f t="shared" ref="H75" si="136">(IF(D75="SELL",E75-F75,IF(D75="BUY",F75-E75)))*C75</f>
        <v>2999.9999999999718</v>
      </c>
      <c r="I75" s="56">
        <v>0</v>
      </c>
      <c r="J75" s="56">
        <f t="shared" ref="J75" si="137">SUM(H75,I75)</f>
        <v>2999.9999999999718</v>
      </c>
    </row>
    <row r="76" spans="1:11" s="137" customFormat="1" ht="15.75">
      <c r="A76" s="11">
        <v>43683</v>
      </c>
      <c r="B76" s="12" t="s">
        <v>17</v>
      </c>
      <c r="C76" s="15">
        <v>1250</v>
      </c>
      <c r="D76" s="12" t="s">
        <v>9</v>
      </c>
      <c r="E76" s="13">
        <v>153.35</v>
      </c>
      <c r="F76" s="13">
        <v>153.35</v>
      </c>
      <c r="G76" s="13">
        <v>0</v>
      </c>
      <c r="H76" s="56">
        <f t="shared" ref="H76" si="138">(IF(D76="SELL",E76-F76,IF(D76="BUY",F76-E76)))*C76</f>
        <v>0</v>
      </c>
      <c r="I76" s="56">
        <v>0</v>
      </c>
      <c r="J76" s="56">
        <f t="shared" ref="J76" si="139">SUM(H76,I76)</f>
        <v>0</v>
      </c>
    </row>
    <row r="77" spans="1:11" s="137" customFormat="1" ht="15.75">
      <c r="A77" s="11">
        <v>43678</v>
      </c>
      <c r="B77" s="12" t="s">
        <v>17</v>
      </c>
      <c r="C77" s="15">
        <v>1250</v>
      </c>
      <c r="D77" s="12" t="s">
        <v>9</v>
      </c>
      <c r="E77" s="13">
        <v>156.85</v>
      </c>
      <c r="F77" s="13">
        <v>158.80000000000001</v>
      </c>
      <c r="G77" s="13">
        <v>161.1</v>
      </c>
      <c r="H77" s="56">
        <f t="shared" ref="H77" si="140">(IF(D77="SELL",E77-F77,IF(D77="BUY",F77-E77)))*C77</f>
        <v>2437.5000000000214</v>
      </c>
      <c r="I77" s="56">
        <f>(IF(D77="SELL",IF(G77="",0,F77-G77),IF(D77="BUY",IF(G77="",0,G77-F77))))*C77</f>
        <v>2874.9999999999786</v>
      </c>
      <c r="J77" s="56">
        <f t="shared" ref="J77" si="141">SUM(H77,I77)</f>
        <v>5312.5</v>
      </c>
    </row>
    <row r="78" spans="1:11" s="136" customFormat="1" ht="15.75">
      <c r="A78" s="11">
        <v>43623</v>
      </c>
      <c r="B78" s="12" t="s">
        <v>16</v>
      </c>
      <c r="C78" s="15">
        <v>100</v>
      </c>
      <c r="D78" s="12" t="s">
        <v>8</v>
      </c>
      <c r="E78" s="13">
        <v>3690</v>
      </c>
      <c r="F78" s="13">
        <v>3655</v>
      </c>
      <c r="G78" s="13">
        <v>3620</v>
      </c>
      <c r="H78" s="56">
        <f t="shared" ref="H78" si="142">(IF(D78="SELL",E78-F78,IF(D78="BUY",F78-E78)))*C78</f>
        <v>3500</v>
      </c>
      <c r="I78" s="56">
        <f>(IF(D78="SELL",IF(G78="",0,F78-G78),IF(D78="BUY",IF(G78="",0,G78-F78))))*C78</f>
        <v>3500</v>
      </c>
      <c r="J78" s="56">
        <f t="shared" ref="J78" si="143">SUM(H78,I78)</f>
        <v>7000</v>
      </c>
    </row>
    <row r="79" spans="1:11" s="136" customFormat="1" ht="15.75">
      <c r="A79" s="11">
        <v>43623</v>
      </c>
      <c r="B79" s="12" t="s">
        <v>20</v>
      </c>
      <c r="C79" s="15">
        <v>100</v>
      </c>
      <c r="D79" s="12" t="s">
        <v>9</v>
      </c>
      <c r="E79" s="13">
        <v>33000</v>
      </c>
      <c r="F79" s="13">
        <v>32920</v>
      </c>
      <c r="G79" s="13">
        <v>0</v>
      </c>
      <c r="H79" s="56">
        <f t="shared" ref="H79" si="144">(IF(D79="SELL",E79-F79,IF(D79="BUY",F79-E79)))*C79</f>
        <v>-8000</v>
      </c>
      <c r="I79" s="56">
        <v>0</v>
      </c>
      <c r="J79" s="56">
        <f t="shared" ref="J79" si="145">SUM(H79,I79)</f>
        <v>-8000</v>
      </c>
    </row>
    <row r="80" spans="1:11" s="136" customFormat="1" ht="15.75">
      <c r="A80" s="11">
        <v>43622</v>
      </c>
      <c r="B80" s="12" t="s">
        <v>12</v>
      </c>
      <c r="C80" s="15">
        <v>5000</v>
      </c>
      <c r="D80" s="12" t="s">
        <v>9</v>
      </c>
      <c r="E80" s="13">
        <v>205.05</v>
      </c>
      <c r="F80" s="13">
        <v>204.1</v>
      </c>
      <c r="G80" s="13">
        <v>0</v>
      </c>
      <c r="H80" s="56">
        <f t="shared" ref="H80" si="146">(IF(D80="SELL",E80-F80,IF(D80="BUY",F80-E80)))*C80</f>
        <v>-4750.0000000000855</v>
      </c>
      <c r="I80" s="56">
        <v>0</v>
      </c>
      <c r="J80" s="56">
        <f t="shared" ref="J80" si="147">SUM(H80,I80)</f>
        <v>-4750.0000000000855</v>
      </c>
    </row>
    <row r="81" spans="1:10" s="136" customFormat="1" ht="15.75">
      <c r="A81" s="11">
        <v>43620</v>
      </c>
      <c r="B81" s="12" t="s">
        <v>12</v>
      </c>
      <c r="C81" s="15">
        <v>5000</v>
      </c>
      <c r="D81" s="12" t="s">
        <v>8</v>
      </c>
      <c r="E81" s="13">
        <v>202.55</v>
      </c>
      <c r="F81" s="13">
        <v>201.8</v>
      </c>
      <c r="G81" s="13">
        <v>201.2</v>
      </c>
      <c r="H81" s="56">
        <f t="shared" ref="H81" si="148">(IF(D81="SELL",E81-F81,IF(D81="BUY",F81-E81)))*C81</f>
        <v>3750</v>
      </c>
      <c r="I81" s="56">
        <v>0</v>
      </c>
      <c r="J81" s="56">
        <f t="shared" ref="J81" si="149">SUM(H81,I81)</f>
        <v>3750</v>
      </c>
    </row>
    <row r="82" spans="1:10" s="136" customFormat="1" ht="15.75">
      <c r="A82" s="11">
        <v>43619</v>
      </c>
      <c r="B82" s="12" t="s">
        <v>16</v>
      </c>
      <c r="C82" s="15">
        <v>100</v>
      </c>
      <c r="D82" s="12" t="s">
        <v>8</v>
      </c>
      <c r="E82" s="13">
        <v>3750</v>
      </c>
      <c r="F82" s="13">
        <v>3700</v>
      </c>
      <c r="G82" s="13">
        <v>3650</v>
      </c>
      <c r="H82" s="56">
        <f t="shared" ref="H82" si="150">(IF(D82="SELL",E82-F82,IF(D82="BUY",F82-E82)))*C82</f>
        <v>5000</v>
      </c>
      <c r="I82" s="56">
        <v>0</v>
      </c>
      <c r="J82" s="56">
        <f t="shared" ref="J82" si="151">SUM(H82,I82)</f>
        <v>5000</v>
      </c>
    </row>
    <row r="83" spans="1:10" s="135" customFormat="1" ht="15.75">
      <c r="A83" s="11">
        <v>43619</v>
      </c>
      <c r="B83" s="12" t="s">
        <v>20</v>
      </c>
      <c r="C83" s="15">
        <v>100</v>
      </c>
      <c r="D83" s="12" t="s">
        <v>9</v>
      </c>
      <c r="E83" s="13">
        <v>32400</v>
      </c>
      <c r="F83" s="13">
        <v>32320</v>
      </c>
      <c r="G83" s="13">
        <v>0</v>
      </c>
      <c r="H83" s="56">
        <f t="shared" ref="H83" si="152">(IF(D83="SELL",E83-F83,IF(D83="BUY",F83-E83)))*C83</f>
        <v>-8000</v>
      </c>
      <c r="I83" s="56">
        <v>0</v>
      </c>
      <c r="J83" s="56">
        <f t="shared" ref="J83" si="153">SUM(H83,I83)</f>
        <v>-8000</v>
      </c>
    </row>
    <row r="84" spans="1:10" s="135" customFormat="1" ht="15.75">
      <c r="A84" s="11">
        <v>43616</v>
      </c>
      <c r="B84" s="12" t="s">
        <v>20</v>
      </c>
      <c r="C84" s="15">
        <v>100</v>
      </c>
      <c r="D84" s="12" t="s">
        <v>9</v>
      </c>
      <c r="E84" s="13">
        <v>32003</v>
      </c>
      <c r="F84" s="13">
        <v>32080</v>
      </c>
      <c r="G84" s="13">
        <v>32181</v>
      </c>
      <c r="H84" s="56">
        <f t="shared" ref="H84" si="154">(IF(D84="SELL",E84-F84,IF(D84="BUY",F84-E84)))*C84</f>
        <v>7700</v>
      </c>
      <c r="I84" s="56">
        <v>0</v>
      </c>
      <c r="J84" s="56">
        <f t="shared" ref="J84" si="155">SUM(H84,I84)</f>
        <v>7700</v>
      </c>
    </row>
    <row r="85" spans="1:10" s="134" customFormat="1" ht="15.75">
      <c r="A85" s="11">
        <v>43612</v>
      </c>
      <c r="B85" s="12" t="s">
        <v>16</v>
      </c>
      <c r="C85" s="15">
        <v>100</v>
      </c>
      <c r="D85" s="12" t="s">
        <v>8</v>
      </c>
      <c r="E85" s="13">
        <v>4068.2</v>
      </c>
      <c r="F85" s="13">
        <v>4035</v>
      </c>
      <c r="G85" s="13">
        <v>4001</v>
      </c>
      <c r="H85" s="56">
        <f t="shared" ref="H85" si="156">(IF(D85="SELL",E85-F85,IF(D85="BUY",F85-E85)))*C85</f>
        <v>3319.9999999999818</v>
      </c>
      <c r="I85" s="56">
        <f>(IF(D85="SELL",IF(G85="",0,F85-G85),IF(D85="BUY",IF(G85="",0,G85-F85))))*C85</f>
        <v>3400</v>
      </c>
      <c r="J85" s="56">
        <f t="shared" ref="J85" si="157">SUM(H85,I85)</f>
        <v>6719.9999999999818</v>
      </c>
    </row>
    <row r="86" spans="1:10" s="133" customFormat="1" ht="15.75">
      <c r="A86" s="11">
        <v>43601</v>
      </c>
      <c r="B86" s="12" t="s">
        <v>20</v>
      </c>
      <c r="C86" s="15">
        <v>100</v>
      </c>
      <c r="D86" s="12" t="s">
        <v>9</v>
      </c>
      <c r="E86" s="13">
        <v>32150</v>
      </c>
      <c r="F86" s="13">
        <v>32260</v>
      </c>
      <c r="G86" s="13">
        <v>32353</v>
      </c>
      <c r="H86" s="56">
        <f t="shared" ref="H86" si="158">(IF(D86="SELL",E86-F86,IF(D86="BUY",F86-E86)))*C86</f>
        <v>11000</v>
      </c>
      <c r="I86" s="56">
        <v>0</v>
      </c>
      <c r="J86" s="56">
        <f t="shared" ref="J86" si="159">SUM(H86,I86)</f>
        <v>11000</v>
      </c>
    </row>
    <row r="87" spans="1:10" s="133" customFormat="1" ht="15.75">
      <c r="A87" s="11">
        <v>43601</v>
      </c>
      <c r="B87" s="12" t="s">
        <v>12</v>
      </c>
      <c r="C87" s="15">
        <v>5000</v>
      </c>
      <c r="D87" s="12" t="s">
        <v>9</v>
      </c>
      <c r="E87" s="13">
        <v>217.5</v>
      </c>
      <c r="F87" s="13">
        <v>217.5</v>
      </c>
      <c r="G87" s="13">
        <v>0</v>
      </c>
      <c r="H87" s="56">
        <f t="shared" ref="H87" si="160">(IF(D87="SELL",E87-F87,IF(D87="BUY",F87-E87)))*C87</f>
        <v>0</v>
      </c>
      <c r="I87" s="56">
        <v>0</v>
      </c>
      <c r="J87" s="56">
        <f t="shared" ref="J87" si="161">SUM(H87,I87)</f>
        <v>0</v>
      </c>
    </row>
    <row r="88" spans="1:10" s="133" customFormat="1" ht="15.75">
      <c r="A88" s="11">
        <v>43599</v>
      </c>
      <c r="B88" s="12" t="s">
        <v>12</v>
      </c>
      <c r="C88" s="15">
        <v>5000</v>
      </c>
      <c r="D88" s="12" t="s">
        <v>9</v>
      </c>
      <c r="E88" s="13">
        <v>217.5</v>
      </c>
      <c r="F88" s="13">
        <v>217.5</v>
      </c>
      <c r="G88" s="13">
        <v>0</v>
      </c>
      <c r="H88" s="56">
        <f t="shared" ref="H88" si="162">(IF(D88="SELL",E88-F88,IF(D88="BUY",F88-E88)))*C88</f>
        <v>0</v>
      </c>
      <c r="I88" s="56">
        <v>0</v>
      </c>
      <c r="J88" s="56">
        <f t="shared" ref="J88" si="163">SUM(H88,I88)</f>
        <v>0</v>
      </c>
    </row>
    <row r="89" spans="1:10" s="133" customFormat="1" ht="15.75">
      <c r="A89" s="11">
        <v>43599</v>
      </c>
      <c r="B89" s="12" t="s">
        <v>20</v>
      </c>
      <c r="C89" s="15">
        <v>100</v>
      </c>
      <c r="D89" s="12" t="s">
        <v>9</v>
      </c>
      <c r="E89" s="13">
        <v>32350</v>
      </c>
      <c r="F89" s="13">
        <v>32453</v>
      </c>
      <c r="G89" s="13">
        <v>32550</v>
      </c>
      <c r="H89" s="56">
        <f t="shared" ref="H89" si="164">(IF(D89="SELL",E89-F89,IF(D89="BUY",F89-E89)))*C89</f>
        <v>10300</v>
      </c>
      <c r="I89" s="56">
        <v>0</v>
      </c>
      <c r="J89" s="56">
        <f t="shared" ref="J89" si="165">SUM(H89,I89)</f>
        <v>10300</v>
      </c>
    </row>
    <row r="90" spans="1:10" s="133" customFormat="1" ht="15.75">
      <c r="A90" s="11">
        <v>43594</v>
      </c>
      <c r="B90" s="12" t="s">
        <v>12</v>
      </c>
      <c r="C90" s="15">
        <v>5000</v>
      </c>
      <c r="D90" s="12" t="s">
        <v>9</v>
      </c>
      <c r="E90" s="13">
        <v>213.55</v>
      </c>
      <c r="F90" s="13">
        <v>214.2</v>
      </c>
      <c r="G90" s="13">
        <v>215</v>
      </c>
      <c r="H90" s="56">
        <f t="shared" ref="H90" si="166">(IF(D90="SELL",E90-F90,IF(D90="BUY",F90-E90)))*C90</f>
        <v>3249.9999999998863</v>
      </c>
      <c r="I90" s="56">
        <f>(IF(D90="SELL",IF(G90="",0,F90-G90),IF(D90="BUY",IF(G90="",0,G90-F90))))*C90</f>
        <v>4000.0000000000568</v>
      </c>
      <c r="J90" s="56">
        <f t="shared" ref="J90" si="167">SUM(H90,I90)</f>
        <v>7249.9999999999436</v>
      </c>
    </row>
    <row r="91" spans="1:10" s="133" customFormat="1" ht="15.75">
      <c r="A91" s="11">
        <v>43594</v>
      </c>
      <c r="B91" s="12" t="s">
        <v>20</v>
      </c>
      <c r="C91" s="15">
        <v>100</v>
      </c>
      <c r="D91" s="12" t="s">
        <v>9</v>
      </c>
      <c r="E91" s="13">
        <v>31900</v>
      </c>
      <c r="F91" s="13">
        <v>31980</v>
      </c>
      <c r="G91" s="13">
        <v>32050</v>
      </c>
      <c r="H91" s="56">
        <f t="shared" ref="H91" si="168">(IF(D91="SELL",E91-F91,IF(D91="BUY",F91-E91)))*C91</f>
        <v>8000</v>
      </c>
      <c r="I91" s="56">
        <f>(IF(D91="SELL",IF(G91="",0,F91-G91),IF(D91="BUY",IF(G91="",0,G91-F91))))*C91</f>
        <v>7000</v>
      </c>
      <c r="J91" s="56">
        <f t="shared" ref="J91" si="169">SUM(H91,I91)</f>
        <v>15000</v>
      </c>
    </row>
    <row r="92" spans="1:10" s="133" customFormat="1" ht="15.75">
      <c r="A92" s="11">
        <v>43591</v>
      </c>
      <c r="B92" s="12" t="s">
        <v>12</v>
      </c>
      <c r="C92" s="15">
        <v>5000</v>
      </c>
      <c r="D92" s="12" t="s">
        <v>9</v>
      </c>
      <c r="E92" s="13">
        <v>218.85</v>
      </c>
      <c r="F92" s="13">
        <v>219.6</v>
      </c>
      <c r="G92" s="13">
        <v>220.1</v>
      </c>
      <c r="H92" s="56">
        <f t="shared" ref="H92" si="170">(IF(D92="SELL",E92-F92,IF(D92="BUY",F92-E92)))*C92</f>
        <v>3750</v>
      </c>
      <c r="I92" s="56">
        <v>0</v>
      </c>
      <c r="J92" s="56">
        <f t="shared" ref="J92" si="171">SUM(H92,I92)</f>
        <v>3750</v>
      </c>
    </row>
    <row r="93" spans="1:10" s="133" customFormat="1" ht="15.75">
      <c r="A93" s="11">
        <v>43591</v>
      </c>
      <c r="B93" s="12" t="s">
        <v>16</v>
      </c>
      <c r="C93" s="15">
        <v>100</v>
      </c>
      <c r="D93" s="12" t="s">
        <v>9</v>
      </c>
      <c r="E93" s="13">
        <v>4255</v>
      </c>
      <c r="F93" s="13">
        <v>4276.5</v>
      </c>
      <c r="G93" s="13">
        <v>4320</v>
      </c>
      <c r="H93" s="56">
        <f t="shared" ref="H93" si="172">(IF(D93="SELL",E93-F93,IF(D93="BUY",F93-E93)))*C93</f>
        <v>2150</v>
      </c>
      <c r="I93" s="56">
        <v>0</v>
      </c>
      <c r="J93" s="56">
        <f t="shared" ref="J93" si="173">SUM(H93,I93)</f>
        <v>2150</v>
      </c>
    </row>
    <row r="94" spans="1:10" s="132" customFormat="1" ht="15.75">
      <c r="A94" s="11">
        <v>43588</v>
      </c>
      <c r="B94" s="12" t="s">
        <v>16</v>
      </c>
      <c r="C94" s="15">
        <v>100</v>
      </c>
      <c r="D94" s="12" t="s">
        <v>8</v>
      </c>
      <c r="E94" s="13">
        <v>4256</v>
      </c>
      <c r="F94" s="13">
        <v>4280</v>
      </c>
      <c r="G94" s="13">
        <v>220.1</v>
      </c>
      <c r="H94" s="56">
        <f>(IF(D94="SELL",E94-F94,IF(D94="BUY",F94-E94)))*C94</f>
        <v>-2400</v>
      </c>
      <c r="I94" s="56">
        <v>0</v>
      </c>
      <c r="J94" s="56">
        <f t="shared" ref="J94" si="174">SUM(H94,I94)</f>
        <v>-2400</v>
      </c>
    </row>
    <row r="95" spans="1:10" s="132" customFormat="1" ht="15.75">
      <c r="A95" s="11">
        <v>43588</v>
      </c>
      <c r="B95" s="12" t="s">
        <v>12</v>
      </c>
      <c r="C95" s="15">
        <v>5000</v>
      </c>
      <c r="D95" s="12" t="s">
        <v>9</v>
      </c>
      <c r="E95" s="13">
        <v>218.65</v>
      </c>
      <c r="F95" s="13">
        <v>219.2</v>
      </c>
      <c r="G95" s="13">
        <v>220.1</v>
      </c>
      <c r="H95" s="56">
        <f t="shared" ref="H95:H96" si="175">(IF(D95="SELL",E95-F95,IF(D95="BUY",F95-E95)))*C95</f>
        <v>2749.9999999999145</v>
      </c>
      <c r="I95" s="56">
        <v>0</v>
      </c>
      <c r="J95" s="56">
        <f t="shared" ref="J95:J96" si="176">SUM(H95,I95)</f>
        <v>2749.9999999999145</v>
      </c>
    </row>
    <row r="96" spans="1:10" s="131" customFormat="1" ht="15.75">
      <c r="A96" s="11">
        <v>43585</v>
      </c>
      <c r="B96" s="12" t="s">
        <v>20</v>
      </c>
      <c r="C96" s="15">
        <v>100</v>
      </c>
      <c r="D96" s="12" t="s">
        <v>8</v>
      </c>
      <c r="E96" s="13">
        <v>31800</v>
      </c>
      <c r="F96" s="13">
        <v>31710</v>
      </c>
      <c r="G96" s="13">
        <v>31600</v>
      </c>
      <c r="H96" s="56">
        <f t="shared" si="175"/>
        <v>9000</v>
      </c>
      <c r="I96" s="56">
        <f>(IF(D96="SELL",IF(G96="",0,F96-G96),IF(D96="BUY",IF(G96="",0,G96-F96))))*C96</f>
        <v>11000</v>
      </c>
      <c r="J96" s="56">
        <f t="shared" si="176"/>
        <v>20000</v>
      </c>
    </row>
    <row r="97" spans="1:10" s="129" customFormat="1" ht="15.75">
      <c r="A97" s="11">
        <v>43580</v>
      </c>
      <c r="B97" s="12" t="s">
        <v>12</v>
      </c>
      <c r="C97" s="15">
        <v>5000</v>
      </c>
      <c r="D97" s="12" t="s">
        <v>9</v>
      </c>
      <c r="E97" s="13">
        <v>224.55</v>
      </c>
      <c r="F97" s="13">
        <v>225.3</v>
      </c>
      <c r="G97" s="13">
        <v>226.2</v>
      </c>
      <c r="H97" s="56">
        <f t="shared" ref="H97" si="177">(IF(D97="SELL",E97-F97,IF(D97="BUY",F97-E97)))*C97</f>
        <v>3750</v>
      </c>
      <c r="I97" s="56">
        <f>(IF(D97="SELL",IF(G97="",0,F97-G97),IF(D97="BUY",IF(G97="",0,G97-F97))))*C97</f>
        <v>4499.9999999998863</v>
      </c>
      <c r="J97" s="56">
        <f t="shared" ref="J97" si="178">SUM(H97,I97)</f>
        <v>8249.9999999998872</v>
      </c>
    </row>
    <row r="98" spans="1:10" s="128" customFormat="1" ht="15.75">
      <c r="A98" s="11">
        <v>43571</v>
      </c>
      <c r="B98" s="12" t="s">
        <v>12</v>
      </c>
      <c r="C98" s="15">
        <v>5000</v>
      </c>
      <c r="D98" s="12" t="s">
        <v>8</v>
      </c>
      <c r="E98" s="13">
        <v>226.35</v>
      </c>
      <c r="F98" s="13">
        <v>225.6</v>
      </c>
      <c r="G98" s="13">
        <v>224.8</v>
      </c>
      <c r="H98" s="56">
        <f t="shared" ref="H98" si="179">(IF(D98="SELL",E98-F98,IF(D98="BUY",F98-E98)))*C98</f>
        <v>3750</v>
      </c>
      <c r="I98" s="56">
        <f>(IF(D98="SELL",IF(G98="",0,F98-G98),IF(D98="BUY",IF(G98="",0,G98-F98))))*C98</f>
        <v>3999.9999999999145</v>
      </c>
      <c r="J98" s="56">
        <f t="shared" ref="J98" si="180">SUM(H98,I98)</f>
        <v>7749.9999999999145</v>
      </c>
    </row>
    <row r="99" spans="1:10" s="128" customFormat="1" ht="15.75">
      <c r="A99" s="11">
        <v>43571</v>
      </c>
      <c r="B99" s="12" t="s">
        <v>16</v>
      </c>
      <c r="C99" s="15">
        <v>100</v>
      </c>
      <c r="D99" s="12" t="s">
        <v>9</v>
      </c>
      <c r="E99" s="13">
        <v>4426</v>
      </c>
      <c r="F99" s="13">
        <v>4450.5</v>
      </c>
      <c r="G99" s="13">
        <v>4465</v>
      </c>
      <c r="H99" s="56">
        <f t="shared" ref="H99" si="181">(IF(D99="SELL",E99-F99,IF(D99="BUY",F99-E99)))*C99</f>
        <v>2450</v>
      </c>
      <c r="I99" s="56">
        <f>(IF(D99="SELL",IF(G99="",0,F99-G99),IF(D99="BUY",IF(G99="",0,G99-F99))))*C99</f>
        <v>1450</v>
      </c>
      <c r="J99" s="56">
        <f t="shared" ref="J99" si="182">SUM(H99,I99)</f>
        <v>3900</v>
      </c>
    </row>
    <row r="100" spans="1:10" s="128" customFormat="1" ht="15.75">
      <c r="A100" s="11">
        <v>43570</v>
      </c>
      <c r="B100" s="12" t="s">
        <v>17</v>
      </c>
      <c r="C100" s="15">
        <v>1250</v>
      </c>
      <c r="D100" s="12" t="s">
        <v>8</v>
      </c>
      <c r="E100" s="13">
        <v>183</v>
      </c>
      <c r="F100" s="13">
        <v>182</v>
      </c>
      <c r="G100" s="13">
        <v>0</v>
      </c>
      <c r="H100" s="56">
        <f t="shared" ref="H100" si="183">(IF(D100="SELL",E100-F100,IF(D100="BUY",F100-E100)))*C100</f>
        <v>1250</v>
      </c>
      <c r="I100" s="56">
        <f>(IF(D100="SELL",IF(G100="",0,F100-G100),IF(D100="BUY",IF(G100="",0,G100-F100))))*C100</f>
        <v>227500</v>
      </c>
      <c r="J100" s="56">
        <f t="shared" ref="J100" si="184">SUM(H100,I100)</f>
        <v>228750</v>
      </c>
    </row>
    <row r="101" spans="1:10" s="128" customFormat="1" ht="15.75">
      <c r="A101" s="11">
        <v>43567</v>
      </c>
      <c r="B101" s="12" t="s">
        <v>20</v>
      </c>
      <c r="C101" s="15">
        <v>100</v>
      </c>
      <c r="D101" s="12" t="s">
        <v>8</v>
      </c>
      <c r="E101" s="13">
        <v>31800</v>
      </c>
      <c r="F101" s="13">
        <v>31850</v>
      </c>
      <c r="G101" s="13">
        <v>0</v>
      </c>
      <c r="H101" s="56">
        <f>(IF(D101="SELL",E101-F101,IF(D101="BUY",F101-E101)))*C101</f>
        <v>-5000</v>
      </c>
      <c r="I101" s="56">
        <v>0</v>
      </c>
      <c r="J101" s="56">
        <f t="shared" ref="J101" si="185">SUM(H101,I101)</f>
        <v>-5000</v>
      </c>
    </row>
    <row r="102" spans="1:10" s="128" customFormat="1" ht="15.75">
      <c r="A102" s="11">
        <v>43565</v>
      </c>
      <c r="B102" s="12" t="s">
        <v>20</v>
      </c>
      <c r="C102" s="15">
        <v>100</v>
      </c>
      <c r="D102" s="12" t="s">
        <v>8</v>
      </c>
      <c r="E102" s="13">
        <v>32150</v>
      </c>
      <c r="F102" s="13">
        <v>32235</v>
      </c>
      <c r="G102" s="13">
        <v>0</v>
      </c>
      <c r="H102" s="56">
        <f>(IF(D102="SELL",E102-F102,IF(D102="BUY",F102-E102)))*C102</f>
        <v>-8500</v>
      </c>
      <c r="I102" s="56">
        <v>0</v>
      </c>
      <c r="J102" s="56">
        <f t="shared" ref="J102:J103" si="186">SUM(H102,I102)</f>
        <v>-8500</v>
      </c>
    </row>
    <row r="103" spans="1:10" s="128" customFormat="1" ht="15.75">
      <c r="A103" s="11">
        <v>43564</v>
      </c>
      <c r="B103" s="12" t="s">
        <v>14</v>
      </c>
      <c r="C103" s="15">
        <v>5000</v>
      </c>
      <c r="D103" s="12" t="s">
        <v>8</v>
      </c>
      <c r="E103" s="13">
        <v>138.1</v>
      </c>
      <c r="F103" s="13">
        <v>137.5</v>
      </c>
      <c r="G103" s="13">
        <v>136.65</v>
      </c>
      <c r="H103" s="56">
        <f>(IF(D103="SELL",E103-F103,IF(D103="BUY",F103-E103)))*C103</f>
        <v>2999.9999999999718</v>
      </c>
      <c r="I103" s="56">
        <v>0</v>
      </c>
      <c r="J103" s="56">
        <f t="shared" si="186"/>
        <v>2999.9999999999718</v>
      </c>
    </row>
    <row r="104" spans="1:10" s="127" customFormat="1" ht="15.75">
      <c r="A104" s="11">
        <v>43560</v>
      </c>
      <c r="B104" s="12" t="s">
        <v>12</v>
      </c>
      <c r="C104" s="15">
        <v>5000</v>
      </c>
      <c r="D104" s="12" t="s">
        <v>9</v>
      </c>
      <c r="E104" s="13">
        <v>227.5</v>
      </c>
      <c r="F104" s="13">
        <v>228.3</v>
      </c>
      <c r="G104" s="13">
        <v>229.32</v>
      </c>
      <c r="H104" s="56">
        <f t="shared" ref="H104" si="187">(IF(D104="SELL",E104-F104,IF(D104="BUY",F104-E104)))*C104</f>
        <v>4000.0000000000568</v>
      </c>
      <c r="I104" s="56">
        <v>0</v>
      </c>
      <c r="J104" s="56">
        <f t="shared" ref="J104" si="188">SUM(H104,I104)</f>
        <v>4000.0000000000568</v>
      </c>
    </row>
    <row r="105" spans="1:10" s="127" customFormat="1" ht="15.75">
      <c r="A105" s="11">
        <v>43558</v>
      </c>
      <c r="B105" s="12" t="s">
        <v>20</v>
      </c>
      <c r="C105" s="15">
        <v>100</v>
      </c>
      <c r="D105" s="12" t="s">
        <v>8</v>
      </c>
      <c r="E105" s="13">
        <v>31650</v>
      </c>
      <c r="F105" s="13">
        <v>31565</v>
      </c>
      <c r="G105" s="13">
        <v>31500</v>
      </c>
      <c r="H105" s="56">
        <f>(IF(D105="SELL",E105-F105,IF(D105="BUY",F105-E105)))*C105</f>
        <v>8500</v>
      </c>
      <c r="I105" s="56">
        <v>0</v>
      </c>
      <c r="J105" s="56">
        <f t="shared" ref="J105" si="189">SUM(H105,I105)</f>
        <v>8500</v>
      </c>
    </row>
    <row r="106" spans="1:10" s="127" customFormat="1" ht="15.75">
      <c r="A106" s="11">
        <v>43557</v>
      </c>
      <c r="B106" s="12" t="s">
        <v>12</v>
      </c>
      <c r="C106" s="15">
        <v>5000</v>
      </c>
      <c r="D106" s="12" t="s">
        <v>8</v>
      </c>
      <c r="E106" s="13">
        <v>221</v>
      </c>
      <c r="F106" s="13">
        <v>220.1</v>
      </c>
      <c r="G106" s="13">
        <v>219</v>
      </c>
      <c r="H106" s="56">
        <f t="shared" ref="H106" si="190">(IF(D106="SELL",E106-F106,IF(D106="BUY",F106-E106)))*C106</f>
        <v>4500.0000000000282</v>
      </c>
      <c r="I106" s="56">
        <v>0</v>
      </c>
      <c r="J106" s="56">
        <f t="shared" ref="J106" si="191">SUM(H106,I106)</f>
        <v>4500.0000000000282</v>
      </c>
    </row>
    <row r="107" spans="1:10" s="127" customFormat="1" ht="15.75">
      <c r="A107" s="11">
        <v>43557</v>
      </c>
      <c r="B107" s="12" t="s">
        <v>17</v>
      </c>
      <c r="C107" s="15">
        <v>1250</v>
      </c>
      <c r="D107" s="12" t="s">
        <v>8</v>
      </c>
      <c r="E107" s="13">
        <v>187.5</v>
      </c>
      <c r="F107" s="13">
        <v>186.5</v>
      </c>
      <c r="G107" s="13">
        <v>185.5</v>
      </c>
      <c r="H107" s="56">
        <f t="shared" ref="H107" si="192">(IF(D107="SELL",E107-F107,IF(D107="BUY",F107-E107)))*C107</f>
        <v>1250</v>
      </c>
      <c r="I107" s="56">
        <f>(IF(D107="SELL",IF(G107="",0,F107-G107),IF(D107="BUY",IF(G107="",0,G107-F107))))*C107</f>
        <v>1250</v>
      </c>
      <c r="J107" s="56">
        <f t="shared" ref="J107" si="193">SUM(H107,I107)</f>
        <v>2500</v>
      </c>
    </row>
    <row r="108" spans="1:10" s="127" customFormat="1" ht="15.75">
      <c r="A108" s="11">
        <v>43553</v>
      </c>
      <c r="B108" s="12" t="s">
        <v>12</v>
      </c>
      <c r="C108" s="15">
        <v>5000</v>
      </c>
      <c r="D108" s="12" t="s">
        <v>9</v>
      </c>
      <c r="E108" s="13">
        <v>204.4</v>
      </c>
      <c r="F108" s="13">
        <v>205.35</v>
      </c>
      <c r="G108" s="13">
        <v>206</v>
      </c>
      <c r="H108" s="56">
        <f t="shared" ref="H108" si="194">(IF(D108="SELL",E108-F108,IF(D108="BUY",F108-E108)))*C108</f>
        <v>4749.9999999999436</v>
      </c>
      <c r="I108" s="56">
        <v>0</v>
      </c>
      <c r="J108" s="56">
        <f t="shared" ref="J108" si="195">SUM(H108,I108)</f>
        <v>4749.9999999999436</v>
      </c>
    </row>
    <row r="109" spans="1:10" s="126" customFormat="1" ht="15.75">
      <c r="A109" s="11">
        <v>43552</v>
      </c>
      <c r="B109" s="12" t="s">
        <v>20</v>
      </c>
      <c r="C109" s="15">
        <v>100</v>
      </c>
      <c r="D109" s="12" t="s">
        <v>8</v>
      </c>
      <c r="E109" s="13">
        <v>31900</v>
      </c>
      <c r="F109" s="13">
        <v>31800</v>
      </c>
      <c r="G109" s="13">
        <v>31699</v>
      </c>
      <c r="H109" s="56">
        <f t="shared" ref="H109" si="196">(IF(D109="SELL",E109-F109,IF(D109="BUY",F109-E109)))*C109</f>
        <v>10000</v>
      </c>
      <c r="I109" s="56">
        <f>(IF(D109="SELL",IF(G109="",0,F109-G109),IF(D109="BUY",IF(G109="",0,G109-F109))))*C109</f>
        <v>10100</v>
      </c>
      <c r="J109" s="56">
        <f t="shared" ref="J109" si="197">SUM(H109,I109)</f>
        <v>20100</v>
      </c>
    </row>
    <row r="110" spans="1:10" s="125" customFormat="1" ht="15.75">
      <c r="A110" s="11">
        <v>43551</v>
      </c>
      <c r="B110" s="12" t="s">
        <v>12</v>
      </c>
      <c r="C110" s="15">
        <v>5000</v>
      </c>
      <c r="D110" s="12" t="s">
        <v>9</v>
      </c>
      <c r="E110" s="13">
        <v>201.2</v>
      </c>
      <c r="F110" s="13">
        <v>202</v>
      </c>
      <c r="G110" s="13">
        <v>203</v>
      </c>
      <c r="H110" s="56">
        <f t="shared" ref="H110" si="198">(IF(D110="SELL",E110-F110,IF(D110="BUY",F110-E110)))*C110</f>
        <v>4000.0000000000568</v>
      </c>
      <c r="I110" s="56">
        <v>0</v>
      </c>
      <c r="J110" s="56">
        <f t="shared" ref="J110" si="199">SUM(H110,I110)</f>
        <v>4000.0000000000568</v>
      </c>
    </row>
    <row r="111" spans="1:10" s="125" customFormat="1" ht="15.75">
      <c r="A111" s="11">
        <v>43546</v>
      </c>
      <c r="B111" s="12" t="s">
        <v>12</v>
      </c>
      <c r="C111" s="15">
        <v>5000</v>
      </c>
      <c r="D111" s="12" t="s">
        <v>8</v>
      </c>
      <c r="E111" s="13">
        <v>198</v>
      </c>
      <c r="F111" s="13">
        <v>197.4</v>
      </c>
      <c r="G111" s="13">
        <v>196.5</v>
      </c>
      <c r="H111" s="56">
        <f t="shared" ref="H111" si="200">(IF(D111="SELL",E111-F111,IF(D111="BUY",F111-E111)))*C111</f>
        <v>2999.9999999999718</v>
      </c>
      <c r="I111" s="56">
        <v>0</v>
      </c>
      <c r="J111" s="56">
        <f t="shared" ref="J111" si="201">SUM(H111,I111)</f>
        <v>2999.9999999999718</v>
      </c>
    </row>
    <row r="112" spans="1:10" s="124" customFormat="1" ht="15.75">
      <c r="A112" s="11">
        <v>43543</v>
      </c>
      <c r="B112" s="12" t="s">
        <v>12</v>
      </c>
      <c r="C112" s="15">
        <v>5000</v>
      </c>
      <c r="D112" s="12" t="s">
        <v>9</v>
      </c>
      <c r="E112" s="13">
        <v>194</v>
      </c>
      <c r="F112" s="13">
        <v>194.65</v>
      </c>
      <c r="G112" s="13">
        <v>195.35</v>
      </c>
      <c r="H112" s="56">
        <f t="shared" ref="H112:H120" si="202">(IF(D112="SELL",E112-F112,IF(D112="BUY",F112-E112)))*C112</f>
        <v>3250.0000000000282</v>
      </c>
      <c r="I112" s="56">
        <f>(IF(D112="SELL",IF(G112="",0,F112-G112),IF(D112="BUY",IF(G112="",0,G112-F112))))*C112</f>
        <v>3499.9999999999432</v>
      </c>
      <c r="J112" s="56">
        <f t="shared" ref="J112" si="203">SUM(H112,I112)</f>
        <v>6749.9999999999709</v>
      </c>
    </row>
    <row r="113" spans="1:10" s="124" customFormat="1" ht="15.75">
      <c r="A113" s="11">
        <v>43539</v>
      </c>
      <c r="B113" s="12" t="s">
        <v>21</v>
      </c>
      <c r="C113" s="15">
        <v>30</v>
      </c>
      <c r="D113" s="12" t="s">
        <v>8</v>
      </c>
      <c r="E113" s="13">
        <v>38156</v>
      </c>
      <c r="F113" s="13">
        <v>38065</v>
      </c>
      <c r="G113" s="13">
        <v>0</v>
      </c>
      <c r="H113" s="56">
        <f t="shared" si="202"/>
        <v>2730</v>
      </c>
      <c r="I113" s="56">
        <v>0</v>
      </c>
      <c r="J113" s="56">
        <f t="shared" ref="J113" si="204">SUM(H113,I113)</f>
        <v>2730</v>
      </c>
    </row>
    <row r="114" spans="1:10" s="124" customFormat="1" ht="15.75">
      <c r="A114" s="11">
        <v>43539</v>
      </c>
      <c r="B114" s="12" t="s">
        <v>12</v>
      </c>
      <c r="C114" s="15">
        <v>5000</v>
      </c>
      <c r="D114" s="12" t="s">
        <v>8</v>
      </c>
      <c r="E114" s="13">
        <v>196.5</v>
      </c>
      <c r="F114" s="13">
        <v>195.85</v>
      </c>
      <c r="G114" s="13">
        <v>195.05</v>
      </c>
      <c r="H114" s="56">
        <f t="shared" si="202"/>
        <v>3250.0000000000282</v>
      </c>
      <c r="I114" s="56">
        <f>(IF(D114="SELL",IF(G114="",0,F114-G114),IF(D114="BUY",IF(G114="",0,G114-F114))))*C114</f>
        <v>3999.9999999999145</v>
      </c>
      <c r="J114" s="56">
        <f t="shared" ref="J114" si="205">SUM(H114,I114)</f>
        <v>7249.9999999999427</v>
      </c>
    </row>
    <row r="115" spans="1:10" s="123" customFormat="1" ht="15.75">
      <c r="A115" s="11">
        <v>43538</v>
      </c>
      <c r="B115" s="12" t="s">
        <v>20</v>
      </c>
      <c r="C115" s="15">
        <v>100</v>
      </c>
      <c r="D115" s="12" t="s">
        <v>8</v>
      </c>
      <c r="E115" s="13">
        <v>31935</v>
      </c>
      <c r="F115" s="13">
        <v>31853</v>
      </c>
      <c r="G115" s="13">
        <v>31800</v>
      </c>
      <c r="H115" s="56">
        <f t="shared" si="202"/>
        <v>8200</v>
      </c>
      <c r="I115" s="56">
        <f>(IF(D115="SELL",IF(G115="",0,F115-G115),IF(D115="BUY",IF(G115="",0,G115-F115))))*C115</f>
        <v>5300</v>
      </c>
      <c r="J115" s="56">
        <f t="shared" ref="J115" si="206">SUM(H115,I115)</f>
        <v>13500</v>
      </c>
    </row>
    <row r="116" spans="1:10" s="123" customFormat="1" ht="15.75">
      <c r="A116" s="11">
        <v>43538</v>
      </c>
      <c r="B116" s="12" t="s">
        <v>12</v>
      </c>
      <c r="C116" s="15">
        <v>5000</v>
      </c>
      <c r="D116" s="12" t="s">
        <v>8</v>
      </c>
      <c r="E116" s="13">
        <v>198.1</v>
      </c>
      <c r="F116" s="13">
        <v>197.35</v>
      </c>
      <c r="G116" s="13">
        <v>196.5</v>
      </c>
      <c r="H116" s="56">
        <f t="shared" si="202"/>
        <v>3750</v>
      </c>
      <c r="I116" s="56">
        <v>0</v>
      </c>
      <c r="J116" s="56">
        <f t="shared" ref="J116" si="207">SUM(H116,I116)</f>
        <v>3750</v>
      </c>
    </row>
    <row r="117" spans="1:10" s="122" customFormat="1" ht="15.75">
      <c r="A117" s="11">
        <v>43537</v>
      </c>
      <c r="B117" s="12" t="s">
        <v>17</v>
      </c>
      <c r="C117" s="15">
        <v>1250</v>
      </c>
      <c r="D117" s="12" t="s">
        <v>9</v>
      </c>
      <c r="E117" s="13">
        <v>194.55</v>
      </c>
      <c r="F117" s="13">
        <v>196</v>
      </c>
      <c r="G117" s="13">
        <v>198.2</v>
      </c>
      <c r="H117" s="56">
        <f t="shared" si="202"/>
        <v>1812.4999999999859</v>
      </c>
      <c r="I117" s="56">
        <v>0</v>
      </c>
      <c r="J117" s="56">
        <f>SUM(H117,I117)</f>
        <v>1812.4999999999859</v>
      </c>
    </row>
    <row r="118" spans="1:10" s="122" customFormat="1" ht="15.75">
      <c r="A118" s="11">
        <v>43537</v>
      </c>
      <c r="B118" s="12" t="s">
        <v>16</v>
      </c>
      <c r="C118" s="15">
        <v>100</v>
      </c>
      <c r="D118" s="12" t="s">
        <v>9</v>
      </c>
      <c r="E118" s="13">
        <v>4001</v>
      </c>
      <c r="F118" s="13">
        <v>4026</v>
      </c>
      <c r="G118" s="13">
        <v>4050</v>
      </c>
      <c r="H118" s="56">
        <f t="shared" si="202"/>
        <v>2500</v>
      </c>
      <c r="I118" s="56">
        <f>(IF(D118="SELL",IF(G118="",0,F118-G118),IF(D118="BUY",IF(G118="",0,G118-F118))))*C118</f>
        <v>2400</v>
      </c>
      <c r="J118" s="56">
        <f>SUM(H118,I118)</f>
        <v>4900</v>
      </c>
    </row>
    <row r="119" spans="1:10" s="121" customFormat="1" ht="15.75">
      <c r="A119" s="11">
        <v>43536</v>
      </c>
      <c r="B119" s="12" t="s">
        <v>21</v>
      </c>
      <c r="C119" s="15">
        <v>30</v>
      </c>
      <c r="D119" s="12" t="s">
        <v>9</v>
      </c>
      <c r="E119" s="13">
        <v>38765</v>
      </c>
      <c r="F119" s="13">
        <v>38856.5</v>
      </c>
      <c r="G119" s="13">
        <v>39020</v>
      </c>
      <c r="H119" s="56">
        <f t="shared" si="202"/>
        <v>2745</v>
      </c>
      <c r="I119" s="56">
        <v>0</v>
      </c>
      <c r="J119" s="56">
        <f>SUM(H119,I119)</f>
        <v>2745</v>
      </c>
    </row>
    <row r="120" spans="1:10" s="121" customFormat="1" ht="15.75">
      <c r="A120" s="11">
        <v>43536</v>
      </c>
      <c r="B120" s="12" t="s">
        <v>12</v>
      </c>
      <c r="C120" s="15">
        <v>5000</v>
      </c>
      <c r="D120" s="12" t="s">
        <v>9</v>
      </c>
      <c r="E120" s="13">
        <v>194.1</v>
      </c>
      <c r="F120" s="13">
        <v>195.1</v>
      </c>
      <c r="G120" s="13">
        <v>196.05</v>
      </c>
      <c r="H120" s="56">
        <f t="shared" si="202"/>
        <v>5000</v>
      </c>
      <c r="I120" s="56">
        <f>(IF(D120="SELL",IF(G120="",0,F120-G120),IF(D120="BUY",IF(G120="",0,G120-F120))))*C120</f>
        <v>4750.0000000000855</v>
      </c>
      <c r="J120" s="56">
        <f>SUM(H120,I120)</f>
        <v>9750.0000000000855</v>
      </c>
    </row>
    <row r="121" spans="1:10" s="120" customFormat="1" ht="15.75">
      <c r="A121" s="11">
        <v>43536</v>
      </c>
      <c r="B121" s="12" t="s">
        <v>12</v>
      </c>
      <c r="C121" s="15">
        <v>5000</v>
      </c>
      <c r="D121" s="12" t="s">
        <v>9</v>
      </c>
      <c r="E121" s="13">
        <v>194.5</v>
      </c>
      <c r="F121" s="13">
        <v>195.1</v>
      </c>
      <c r="G121" s="13">
        <v>196.05</v>
      </c>
      <c r="H121" s="56">
        <f t="shared" ref="H121" si="208">(IF(D121="SELL",E121-F121,IF(D121="BUY",F121-E121)))*C121</f>
        <v>2999.9999999999718</v>
      </c>
      <c r="I121" s="56">
        <f>(IF(D121="SELL",IF(G121="",0,F121-G121),IF(D121="BUY",IF(G121="",0,G121-F121))))*C121</f>
        <v>4750.0000000000855</v>
      </c>
      <c r="J121" s="56">
        <f t="shared" ref="J121" si="209">SUM(H121,I121)</f>
        <v>7750.0000000000573</v>
      </c>
    </row>
    <row r="122" spans="1:10" s="120" customFormat="1" ht="15.75">
      <c r="A122" s="11">
        <v>43535</v>
      </c>
      <c r="B122" s="12" t="s">
        <v>16</v>
      </c>
      <c r="C122" s="15">
        <v>100</v>
      </c>
      <c r="D122" s="12" t="s">
        <v>9</v>
      </c>
      <c r="E122" s="13">
        <v>3982</v>
      </c>
      <c r="F122" s="13">
        <v>3950</v>
      </c>
      <c r="G122" s="13">
        <v>0</v>
      </c>
      <c r="H122" s="56">
        <f t="shared" ref="H122" si="210">(IF(D122="SELL",E122-F122,IF(D122="BUY",F122-E122)))*C122</f>
        <v>-3200</v>
      </c>
      <c r="I122" s="56">
        <v>0</v>
      </c>
      <c r="J122" s="56">
        <f t="shared" ref="J122" si="211">SUM(H122,I122)</f>
        <v>-3200</v>
      </c>
    </row>
    <row r="123" spans="1:10" s="118" customFormat="1" ht="15.75">
      <c r="A123" s="11">
        <v>43532</v>
      </c>
      <c r="B123" s="12" t="s">
        <v>12</v>
      </c>
      <c r="C123" s="15">
        <v>5000</v>
      </c>
      <c r="D123" s="12" t="s">
        <v>8</v>
      </c>
      <c r="E123" s="13">
        <v>191.1</v>
      </c>
      <c r="F123" s="13">
        <v>190.5</v>
      </c>
      <c r="G123" s="13">
        <v>189.65</v>
      </c>
      <c r="H123" s="56">
        <f t="shared" ref="H123:H130" si="212">(IF(D123="SELL",E123-F123,IF(D123="BUY",F123-E123)))*C123</f>
        <v>2999.9999999999718</v>
      </c>
      <c r="I123" s="56">
        <f>(IF(D123="SELL",IF(G123="",0,F123-G123),IF(D123="BUY",IF(G123="",0,G123-F123))))*C123</f>
        <v>4249.9999999999718</v>
      </c>
      <c r="J123" s="56">
        <f t="shared" ref="J123" si="213">SUM(H123,I123)</f>
        <v>7249.9999999999436</v>
      </c>
    </row>
    <row r="124" spans="1:10" s="118" customFormat="1" ht="15.75">
      <c r="A124" s="11">
        <v>43531</v>
      </c>
      <c r="B124" s="12" t="s">
        <v>21</v>
      </c>
      <c r="C124" s="15">
        <v>30</v>
      </c>
      <c r="D124" s="12" t="s">
        <v>8</v>
      </c>
      <c r="E124" s="13">
        <v>38050</v>
      </c>
      <c r="F124" s="13">
        <v>37920</v>
      </c>
      <c r="G124" s="13">
        <v>37800</v>
      </c>
      <c r="H124" s="56">
        <f t="shared" si="212"/>
        <v>3900</v>
      </c>
      <c r="I124" s="56">
        <v>0</v>
      </c>
      <c r="J124" s="56">
        <f t="shared" ref="J124" si="214">SUM(H124,I124)</f>
        <v>3900</v>
      </c>
    </row>
    <row r="125" spans="1:10" s="118" customFormat="1" ht="15.75">
      <c r="A125" s="11">
        <v>43531</v>
      </c>
      <c r="B125" s="12" t="s">
        <v>20</v>
      </c>
      <c r="C125" s="15">
        <v>100</v>
      </c>
      <c r="D125" s="12" t="s">
        <v>8</v>
      </c>
      <c r="E125" s="13">
        <v>31830</v>
      </c>
      <c r="F125" s="13">
        <v>31900</v>
      </c>
      <c r="G125" s="13">
        <v>0</v>
      </c>
      <c r="H125" s="56">
        <f t="shared" si="212"/>
        <v>-7000</v>
      </c>
      <c r="I125" s="56">
        <v>0</v>
      </c>
      <c r="J125" s="56">
        <f t="shared" ref="J125" si="215">SUM(H125,I125)</f>
        <v>-7000</v>
      </c>
    </row>
    <row r="126" spans="1:10" s="117" customFormat="1" ht="15.75">
      <c r="A126" s="11">
        <v>43530</v>
      </c>
      <c r="B126" s="12" t="s">
        <v>12</v>
      </c>
      <c r="C126" s="15">
        <v>5000</v>
      </c>
      <c r="D126" s="12" t="s">
        <v>8</v>
      </c>
      <c r="E126" s="13">
        <v>196.9</v>
      </c>
      <c r="F126" s="13">
        <v>196.25</v>
      </c>
      <c r="G126" s="13">
        <v>195.35</v>
      </c>
      <c r="H126" s="56">
        <f t="shared" si="212"/>
        <v>3250.0000000000282</v>
      </c>
      <c r="I126" s="56">
        <v>0</v>
      </c>
      <c r="J126" s="56">
        <f t="shared" ref="J126:J129" si="216">SUM(H126,I126)</f>
        <v>3250.0000000000282</v>
      </c>
    </row>
    <row r="127" spans="1:10" s="117" customFormat="1" ht="15.75">
      <c r="A127" s="11">
        <v>43530</v>
      </c>
      <c r="B127" s="12" t="s">
        <v>21</v>
      </c>
      <c r="C127" s="15">
        <v>30</v>
      </c>
      <c r="D127" s="12" t="s">
        <v>8</v>
      </c>
      <c r="E127" s="13">
        <v>38280</v>
      </c>
      <c r="F127" s="13">
        <v>38200</v>
      </c>
      <c r="G127" s="13">
        <v>38102.300000000003</v>
      </c>
      <c r="H127" s="56">
        <f t="shared" si="212"/>
        <v>2400</v>
      </c>
      <c r="I127" s="56">
        <f>(IF(D127="SELL",IF(G127="",0,F127-G127),IF(D127="BUY",IF(G127="",0,G127-F127))))*C127</f>
        <v>2930.9999999999127</v>
      </c>
      <c r="J127" s="56">
        <f t="shared" ref="J127" si="217">SUM(H127,I127)</f>
        <v>5330.9999999999127</v>
      </c>
    </row>
    <row r="128" spans="1:10" s="117" customFormat="1" ht="15.75">
      <c r="A128" s="11">
        <v>43530</v>
      </c>
      <c r="B128" s="12" t="s">
        <v>17</v>
      </c>
      <c r="C128" s="15">
        <v>1250</v>
      </c>
      <c r="D128" s="12" t="s">
        <v>8</v>
      </c>
      <c r="E128" s="13">
        <v>202.6</v>
      </c>
      <c r="F128" s="13">
        <v>201.35</v>
      </c>
      <c r="G128" s="13">
        <v>198.35</v>
      </c>
      <c r="H128" s="56">
        <f t="shared" si="212"/>
        <v>1562.5</v>
      </c>
      <c r="I128" s="56">
        <v>0</v>
      </c>
      <c r="J128" s="56">
        <f t="shared" si="216"/>
        <v>1562.5</v>
      </c>
    </row>
    <row r="129" spans="1:10" s="117" customFormat="1" ht="15.75">
      <c r="A129" s="11">
        <v>43530</v>
      </c>
      <c r="B129" s="12" t="s">
        <v>16</v>
      </c>
      <c r="C129" s="15">
        <v>100</v>
      </c>
      <c r="D129" s="12" t="s">
        <v>8</v>
      </c>
      <c r="E129" s="13">
        <v>3935</v>
      </c>
      <c r="F129" s="13">
        <v>3915</v>
      </c>
      <c r="G129" s="13">
        <v>3880</v>
      </c>
      <c r="H129" s="56">
        <f t="shared" si="212"/>
        <v>2000</v>
      </c>
      <c r="I129" s="56">
        <f>(IF(D129="SELL",IF(G129="",0,F129-G129),IF(D129="BUY",IF(G129="",0,G129-F129))))*C129</f>
        <v>3500</v>
      </c>
      <c r="J129" s="56">
        <f t="shared" si="216"/>
        <v>5500</v>
      </c>
    </row>
    <row r="130" spans="1:10" s="117" customFormat="1" ht="15.75">
      <c r="A130" s="11">
        <v>43530</v>
      </c>
      <c r="B130" s="12" t="s">
        <v>20</v>
      </c>
      <c r="C130" s="15">
        <v>100</v>
      </c>
      <c r="D130" s="12" t="s">
        <v>8</v>
      </c>
      <c r="E130" s="13">
        <v>32080.1</v>
      </c>
      <c r="F130" s="13">
        <v>32000</v>
      </c>
      <c r="G130" s="13">
        <v>31920</v>
      </c>
      <c r="H130" s="56">
        <f t="shared" si="212"/>
        <v>8009.9999999998545</v>
      </c>
      <c r="I130" s="56">
        <f>(IF(D130="SELL",IF(G130="",0,F130-G130),IF(D130="BUY",IF(G130="",0,G130-F130))))*C130</f>
        <v>8000</v>
      </c>
      <c r="J130" s="56">
        <f t="shared" ref="J130" si="218">SUM(H130,I130)</f>
        <v>16009.999999999854</v>
      </c>
    </row>
    <row r="131" spans="1:10" s="116" customFormat="1" ht="15.75">
      <c r="A131" s="11">
        <v>43529</v>
      </c>
      <c r="B131" s="12" t="s">
        <v>20</v>
      </c>
      <c r="C131" s="15">
        <v>100</v>
      </c>
      <c r="D131" s="12" t="s">
        <v>9</v>
      </c>
      <c r="E131" s="13">
        <v>32165</v>
      </c>
      <c r="F131" s="13">
        <v>32083</v>
      </c>
      <c r="G131" s="13">
        <v>0</v>
      </c>
      <c r="H131" s="56">
        <f t="shared" ref="H131" si="219">(IF(D131="SELL",E131-F131,IF(D131="BUY",F131-E131)))*C131</f>
        <v>-8200</v>
      </c>
      <c r="I131" s="56">
        <v>0</v>
      </c>
      <c r="J131" s="56">
        <f t="shared" ref="J131" si="220">SUM(H131,I131)</f>
        <v>-8200</v>
      </c>
    </row>
    <row r="132" spans="1:10" s="116" customFormat="1" ht="15.75">
      <c r="A132" s="11">
        <v>43529</v>
      </c>
      <c r="B132" s="12" t="s">
        <v>12</v>
      </c>
      <c r="C132" s="15">
        <v>5000</v>
      </c>
      <c r="D132" s="12" t="s">
        <v>9</v>
      </c>
      <c r="E132" s="13">
        <v>197.5</v>
      </c>
      <c r="F132" s="13">
        <v>198</v>
      </c>
      <c r="G132" s="13">
        <v>198.65</v>
      </c>
      <c r="H132" s="56">
        <f t="shared" ref="H132" si="221">(IF(D132="SELL",E132-F132,IF(D132="BUY",F132-E132)))*C132</f>
        <v>2500</v>
      </c>
      <c r="I132" s="56">
        <f>(IF(D132="SELL",IF(G132="",0,F132-G132),IF(D132="BUY",IF(G132="",0,G132-F132))))*C132</f>
        <v>3250.0000000000282</v>
      </c>
      <c r="J132" s="56">
        <f t="shared" ref="J132" si="222">SUM(H132,I132)</f>
        <v>5750.0000000000282</v>
      </c>
    </row>
    <row r="133" spans="1:10" s="116" customFormat="1" ht="15.75">
      <c r="A133" s="11">
        <v>43529</v>
      </c>
      <c r="B133" s="12" t="s">
        <v>12</v>
      </c>
      <c r="C133" s="15">
        <v>5000</v>
      </c>
      <c r="D133" s="12" t="s">
        <v>9</v>
      </c>
      <c r="E133" s="13">
        <v>197.7</v>
      </c>
      <c r="F133" s="13">
        <v>198.7</v>
      </c>
      <c r="G133" s="13">
        <v>198.55</v>
      </c>
      <c r="H133" s="56">
        <f>(IF(D133="SELL",E133-F133,IF(D133="BUY",F133-E133)))*C133</f>
        <v>5000</v>
      </c>
      <c r="I133" s="56">
        <v>0</v>
      </c>
      <c r="J133" s="56">
        <f t="shared" ref="J133" si="223">SUM(H133,I133)</f>
        <v>5000</v>
      </c>
    </row>
    <row r="134" spans="1:10" s="114" customFormat="1" ht="15.75">
      <c r="A134" s="11">
        <v>43525</v>
      </c>
      <c r="B134" s="12" t="s">
        <v>21</v>
      </c>
      <c r="C134" s="15">
        <v>30</v>
      </c>
      <c r="D134" s="12" t="s">
        <v>8</v>
      </c>
      <c r="E134" s="13">
        <v>39080</v>
      </c>
      <c r="F134" s="13">
        <v>38923</v>
      </c>
      <c r="G134" s="13">
        <v>38650</v>
      </c>
      <c r="H134" s="56">
        <f>(IF(D134="SELL",E134-F134,IF(D134="BUY",F134-E134)))*C134</f>
        <v>4710</v>
      </c>
      <c r="I134" s="56">
        <v>0</v>
      </c>
      <c r="J134" s="56">
        <f t="shared" ref="J134" si="224">SUM(H134,I134)</f>
        <v>4710</v>
      </c>
    </row>
    <row r="135" spans="1:10" s="114" customFormat="1" ht="15.75">
      <c r="A135" s="11">
        <v>43524</v>
      </c>
      <c r="B135" s="12" t="s">
        <v>20</v>
      </c>
      <c r="C135" s="15">
        <v>100</v>
      </c>
      <c r="D135" s="12" t="s">
        <v>8</v>
      </c>
      <c r="E135" s="13">
        <v>33300</v>
      </c>
      <c r="F135" s="13">
        <v>33226</v>
      </c>
      <c r="G135" s="13">
        <v>33135</v>
      </c>
      <c r="H135" s="56">
        <f>(IF(D135="SELL",E135-F135,IF(D135="BUY",F135-E135)))*C135</f>
        <v>7400</v>
      </c>
      <c r="I135" s="56">
        <f>(IF(D135="SELL",IF(G135="",0,F135-G135),IF(D135="BUY",IF(G135="",0,G135-F135))))*C135</f>
        <v>9100</v>
      </c>
      <c r="J135" s="56">
        <f t="shared" ref="J135" si="225">SUM(H135,I135)</f>
        <v>16500</v>
      </c>
    </row>
    <row r="136" spans="1:10" s="114" customFormat="1" ht="15.75">
      <c r="A136" s="11">
        <v>43524</v>
      </c>
      <c r="B136" s="12" t="s">
        <v>16</v>
      </c>
      <c r="C136" s="15">
        <v>100</v>
      </c>
      <c r="D136" s="12" t="s">
        <v>8</v>
      </c>
      <c r="E136" s="13">
        <v>4028</v>
      </c>
      <c r="F136" s="13">
        <v>4028</v>
      </c>
      <c r="G136" s="13">
        <v>0</v>
      </c>
      <c r="H136" s="56">
        <f t="shared" ref="H136" si="226">(IF(D136="SELL",E136-F136,IF(D136="BUY",F136-E136)))*C136</f>
        <v>0</v>
      </c>
      <c r="I136" s="56">
        <v>0</v>
      </c>
      <c r="J136" s="56">
        <f t="shared" ref="J136" si="227">SUM(H136,I136)</f>
        <v>0</v>
      </c>
    </row>
    <row r="137" spans="1:10" s="114" customFormat="1" ht="15.75">
      <c r="A137" s="11">
        <v>43524</v>
      </c>
      <c r="B137" s="12" t="s">
        <v>12</v>
      </c>
      <c r="C137" s="15">
        <v>5000</v>
      </c>
      <c r="D137" s="12" t="s">
        <v>9</v>
      </c>
      <c r="E137" s="13">
        <v>198</v>
      </c>
      <c r="F137" s="13">
        <v>199.2</v>
      </c>
      <c r="G137" s="13">
        <v>201.2</v>
      </c>
      <c r="H137" s="56">
        <f t="shared" ref="H137" si="228">(IF(D137="SELL",E137-F137,IF(D137="BUY",F137-E137)))*C137</f>
        <v>5999.9999999999436</v>
      </c>
      <c r="I137" s="56">
        <v>0</v>
      </c>
      <c r="J137" s="56">
        <f t="shared" ref="J137" si="229">SUM(H137,I137)</f>
        <v>5999.9999999999436</v>
      </c>
    </row>
    <row r="138" spans="1:10" s="114" customFormat="1" ht="15.75">
      <c r="A138" s="11">
        <v>43524</v>
      </c>
      <c r="B138" s="12" t="s">
        <v>14</v>
      </c>
      <c r="C138" s="15">
        <v>5000</v>
      </c>
      <c r="D138" s="12" t="s">
        <v>9</v>
      </c>
      <c r="E138" s="13">
        <v>153.35</v>
      </c>
      <c r="F138" s="13">
        <v>153.85</v>
      </c>
      <c r="G138" s="13">
        <v>155</v>
      </c>
      <c r="H138" s="56">
        <f t="shared" ref="H138" si="230">(IF(D138="SELL",E138-F138,IF(D138="BUY",F138-E138)))*C138</f>
        <v>2500</v>
      </c>
      <c r="I138" s="56">
        <v>0</v>
      </c>
      <c r="J138" s="56">
        <f t="shared" ref="J138" si="231">SUM(H138,I138)</f>
        <v>2500</v>
      </c>
    </row>
    <row r="139" spans="1:10" s="112" customFormat="1" ht="15.75">
      <c r="A139" s="11">
        <v>43522</v>
      </c>
      <c r="B139" s="12" t="s">
        <v>12</v>
      </c>
      <c r="C139" s="15">
        <v>5000</v>
      </c>
      <c r="D139" s="12" t="s">
        <v>8</v>
      </c>
      <c r="E139" s="13">
        <v>195.05</v>
      </c>
      <c r="F139" s="13">
        <v>194.5</v>
      </c>
      <c r="G139" s="13">
        <v>193.85</v>
      </c>
      <c r="H139" s="56">
        <f t="shared" ref="H139" si="232">(IF(D139="SELL",E139-F139,IF(D139="BUY",F139-E139)))*C139</f>
        <v>2750.0000000000568</v>
      </c>
      <c r="I139" s="56">
        <v>0</v>
      </c>
      <c r="J139" s="56">
        <f t="shared" ref="J139" si="233">SUM(H139,I139)</f>
        <v>2750.0000000000568</v>
      </c>
    </row>
    <row r="140" spans="1:10" s="112" customFormat="1" ht="15.75">
      <c r="A140" s="11">
        <v>43522</v>
      </c>
      <c r="B140" s="12" t="s">
        <v>21</v>
      </c>
      <c r="C140" s="15">
        <v>30</v>
      </c>
      <c r="D140" s="12" t="s">
        <v>8</v>
      </c>
      <c r="E140" s="13">
        <v>40000</v>
      </c>
      <c r="F140" s="13">
        <v>40002</v>
      </c>
      <c r="G140" s="13">
        <v>0</v>
      </c>
      <c r="H140" s="56">
        <f t="shared" ref="H140" si="234">(IF(D140="SELL",E140-F140,IF(D140="BUY",F140-E140)))*C140</f>
        <v>-60</v>
      </c>
      <c r="I140" s="56">
        <v>0</v>
      </c>
      <c r="J140" s="56">
        <f t="shared" ref="J140" si="235">SUM(H140,I140)</f>
        <v>-60</v>
      </c>
    </row>
    <row r="141" spans="1:10" s="111" customFormat="1" ht="15.75">
      <c r="A141" s="11">
        <v>43521</v>
      </c>
      <c r="B141" s="12" t="s">
        <v>21</v>
      </c>
      <c r="C141" s="15">
        <v>30</v>
      </c>
      <c r="D141" s="12" t="s">
        <v>8</v>
      </c>
      <c r="E141" s="13">
        <v>40260</v>
      </c>
      <c r="F141" s="13">
        <v>40100</v>
      </c>
      <c r="G141" s="13">
        <v>39800.300000000003</v>
      </c>
      <c r="H141" s="56">
        <f t="shared" ref="H141" si="236">(IF(D141="SELL",E141-F141,IF(D141="BUY",F141-E141)))*C141</f>
        <v>4800</v>
      </c>
      <c r="I141" s="56">
        <v>0</v>
      </c>
      <c r="J141" s="56">
        <f t="shared" ref="J141" si="237">SUM(H141,I141)</f>
        <v>4800</v>
      </c>
    </row>
    <row r="142" spans="1:10" s="110" customFormat="1" ht="15.75">
      <c r="A142" s="11">
        <v>43518</v>
      </c>
      <c r="B142" s="12" t="s">
        <v>16</v>
      </c>
      <c r="C142" s="15">
        <v>100</v>
      </c>
      <c r="D142" s="12" t="s">
        <v>9</v>
      </c>
      <c r="E142" s="13">
        <v>4100</v>
      </c>
      <c r="F142" s="13">
        <v>4126</v>
      </c>
      <c r="G142" s="13">
        <v>195.5</v>
      </c>
      <c r="H142" s="56">
        <f t="shared" ref="H142" si="238">(IF(D142="SELL",E142-F142,IF(D142="BUY",F142-E142)))*C142</f>
        <v>2600</v>
      </c>
      <c r="I142" s="56">
        <v>0</v>
      </c>
      <c r="J142" s="56">
        <f t="shared" ref="J142" si="239">SUM(H142,I142)</f>
        <v>2600</v>
      </c>
    </row>
    <row r="143" spans="1:10" s="110" customFormat="1" ht="15.75">
      <c r="A143" s="11">
        <v>43518</v>
      </c>
      <c r="B143" s="12" t="s">
        <v>12</v>
      </c>
      <c r="C143" s="15">
        <v>5000</v>
      </c>
      <c r="D143" s="12" t="s">
        <v>9</v>
      </c>
      <c r="E143" s="13">
        <v>193.5</v>
      </c>
      <c r="F143" s="13">
        <v>194.15</v>
      </c>
      <c r="G143" s="13">
        <v>195.5</v>
      </c>
      <c r="H143" s="56">
        <f t="shared" ref="H143" si="240">(IF(D143="SELL",E143-F143,IF(D143="BUY",F143-E143)))*C143</f>
        <v>3250.0000000000282</v>
      </c>
      <c r="I143" s="56">
        <v>0</v>
      </c>
      <c r="J143" s="56">
        <f t="shared" ref="J143" si="241">SUM(H143,I143)</f>
        <v>3250.0000000000282</v>
      </c>
    </row>
    <row r="144" spans="1:10" s="110" customFormat="1" ht="15.75">
      <c r="A144" s="11">
        <v>43518</v>
      </c>
      <c r="B144" s="12" t="s">
        <v>20</v>
      </c>
      <c r="C144" s="15">
        <v>100</v>
      </c>
      <c r="D144" s="12" t="s">
        <v>9</v>
      </c>
      <c r="E144" s="13">
        <v>33530</v>
      </c>
      <c r="F144" s="13">
        <v>33530</v>
      </c>
      <c r="G144" s="13">
        <v>0</v>
      </c>
      <c r="H144" s="56">
        <f t="shared" ref="H144" si="242">(IF(D144="SELL",E144-F144,IF(D144="BUY",F144-E144)))*C144</f>
        <v>0</v>
      </c>
      <c r="I144" s="56">
        <v>0</v>
      </c>
      <c r="J144" s="56">
        <f t="shared" ref="J144" si="243">SUM(H144,I144)</f>
        <v>0</v>
      </c>
    </row>
    <row r="145" spans="1:10" s="106" customFormat="1" ht="15.75">
      <c r="A145" s="11">
        <v>43517</v>
      </c>
      <c r="B145" s="12" t="s">
        <v>20</v>
      </c>
      <c r="C145" s="15">
        <v>100</v>
      </c>
      <c r="D145" s="12" t="s">
        <v>9</v>
      </c>
      <c r="E145" s="13">
        <v>33460</v>
      </c>
      <c r="F145" s="13">
        <v>33380</v>
      </c>
      <c r="G145" s="13">
        <v>40230</v>
      </c>
      <c r="H145" s="56">
        <f t="shared" ref="H145" si="244">(IF(D145="SELL",E145-F145,IF(D145="BUY",F145-E145)))*C145</f>
        <v>-8000</v>
      </c>
      <c r="I145" s="56">
        <v>0</v>
      </c>
      <c r="J145" s="56">
        <f t="shared" ref="J145" si="245">SUM(H145,I145)</f>
        <v>-8000</v>
      </c>
    </row>
    <row r="146" spans="1:10" s="106" customFormat="1" ht="15.75">
      <c r="A146" s="11">
        <v>43517</v>
      </c>
      <c r="B146" s="12" t="s">
        <v>12</v>
      </c>
      <c r="C146" s="15">
        <v>5000</v>
      </c>
      <c r="D146" s="12" t="s">
        <v>8</v>
      </c>
      <c r="E146" s="13">
        <v>192</v>
      </c>
      <c r="F146" s="13">
        <v>193</v>
      </c>
      <c r="G146" s="13">
        <v>0</v>
      </c>
      <c r="H146" s="56">
        <f>(IF(D146="SELL",E146-F146,IF(D146="BUY",F146-E146)))*C146</f>
        <v>-5000</v>
      </c>
      <c r="I146" s="56">
        <v>0</v>
      </c>
      <c r="J146" s="56">
        <f>SUM(H146,I146)</f>
        <v>-5000</v>
      </c>
    </row>
    <row r="147" spans="1:10" s="105" customFormat="1" ht="15.75">
      <c r="A147" s="11">
        <v>43516</v>
      </c>
      <c r="B147" s="12" t="s">
        <v>12</v>
      </c>
      <c r="C147" s="15">
        <v>5000</v>
      </c>
      <c r="D147" s="12" t="s">
        <v>9</v>
      </c>
      <c r="E147" s="13">
        <v>192.65</v>
      </c>
      <c r="F147" s="13">
        <v>193.15</v>
      </c>
      <c r="G147" s="13">
        <v>193.8</v>
      </c>
      <c r="H147" s="56">
        <f>(IF(D147="SELL",E147-F147,IF(D147="BUY",F147-E147)))*C147</f>
        <v>2500</v>
      </c>
      <c r="I147" s="56">
        <f>(IF(D147="SELL",IF(G147="",0,F147-G147),IF(D147="BUY",IF(G147="",0,G147-F147))))*C147</f>
        <v>3250.0000000000282</v>
      </c>
      <c r="J147" s="56">
        <f>SUM(H147,I147)</f>
        <v>5750.0000000000282</v>
      </c>
    </row>
    <row r="148" spans="1:10" ht="15.75">
      <c r="A148" s="11">
        <v>43515</v>
      </c>
      <c r="B148" s="12" t="s">
        <v>14</v>
      </c>
      <c r="C148" s="15">
        <v>5000</v>
      </c>
      <c r="D148" s="12" t="s">
        <v>8</v>
      </c>
      <c r="E148" s="13">
        <v>144</v>
      </c>
      <c r="F148" s="13">
        <v>143.35</v>
      </c>
      <c r="G148" s="13">
        <v>142.30000000000001</v>
      </c>
      <c r="H148" s="56">
        <f t="shared" ref="H148:H162" si="246">(IF(D148="SELL",E148-F148,IF(D148="BUY",F148-E148)))*C148</f>
        <v>3250.0000000000282</v>
      </c>
      <c r="I148" s="56">
        <v>0</v>
      </c>
      <c r="J148" s="56">
        <f t="shared" ref="J148" si="247">SUM(H148,I148)</f>
        <v>3250.0000000000282</v>
      </c>
    </row>
    <row r="149" spans="1:10" ht="15.75">
      <c r="A149" s="11">
        <v>43515</v>
      </c>
      <c r="B149" s="12" t="s">
        <v>20</v>
      </c>
      <c r="C149" s="15">
        <v>100</v>
      </c>
      <c r="D149" s="12" t="s">
        <v>9</v>
      </c>
      <c r="E149" s="13">
        <v>33750</v>
      </c>
      <c r="F149" s="13">
        <v>33865</v>
      </c>
      <c r="G149" s="13">
        <v>33999</v>
      </c>
      <c r="H149" s="56">
        <f t="shared" si="246"/>
        <v>11500</v>
      </c>
      <c r="I149" s="56">
        <v>0</v>
      </c>
      <c r="J149" s="56">
        <f t="shared" ref="J149" si="248">SUM(H149,I149)</f>
        <v>11500</v>
      </c>
    </row>
    <row r="150" spans="1:10" ht="15.75">
      <c r="A150" s="11">
        <v>43515</v>
      </c>
      <c r="B150" s="12" t="s">
        <v>20</v>
      </c>
      <c r="C150" s="15">
        <v>100</v>
      </c>
      <c r="D150" s="12" t="s">
        <v>9</v>
      </c>
      <c r="E150" s="13">
        <v>33750</v>
      </c>
      <c r="F150" s="13">
        <v>33835</v>
      </c>
      <c r="G150" s="13">
        <v>33960.199999999997</v>
      </c>
      <c r="H150" s="56">
        <f t="shared" si="246"/>
        <v>8500</v>
      </c>
      <c r="I150" s="56">
        <v>0</v>
      </c>
      <c r="J150" s="56">
        <f t="shared" ref="J150" si="249">SUM(H150,I150)</f>
        <v>8500</v>
      </c>
    </row>
    <row r="151" spans="1:10" ht="15.75">
      <c r="A151" s="11">
        <v>43511</v>
      </c>
      <c r="B151" s="12" t="s">
        <v>16</v>
      </c>
      <c r="C151" s="15">
        <v>100</v>
      </c>
      <c r="D151" s="12" t="s">
        <v>9</v>
      </c>
      <c r="E151" s="13">
        <v>3902</v>
      </c>
      <c r="F151" s="13">
        <v>3935</v>
      </c>
      <c r="G151" s="13">
        <v>3983</v>
      </c>
      <c r="H151" s="56">
        <f t="shared" si="246"/>
        <v>3300</v>
      </c>
      <c r="I151" s="56">
        <f>(IF(D151="SELL",IF(G151="",0,F151-G151),IF(D151="BUY",IF(G151="",0,G151-F151))))*C151</f>
        <v>4800</v>
      </c>
      <c r="J151" s="56">
        <f t="shared" ref="J151" si="250">SUM(H151,I151)</f>
        <v>8100</v>
      </c>
    </row>
    <row r="152" spans="1:10" ht="15.75">
      <c r="A152" s="11">
        <v>43511</v>
      </c>
      <c r="B152" s="12" t="s">
        <v>20</v>
      </c>
      <c r="C152" s="15">
        <v>100</v>
      </c>
      <c r="D152" s="12" t="s">
        <v>9</v>
      </c>
      <c r="E152" s="13">
        <v>33238.199999999997</v>
      </c>
      <c r="F152" s="13">
        <v>33305</v>
      </c>
      <c r="G152" s="13">
        <v>33399</v>
      </c>
      <c r="H152" s="56">
        <f>(IF(D152="SELL",E152-F152,IF(D152="BUY",F152-E152)))*C152</f>
        <v>6680.000000000291</v>
      </c>
      <c r="I152" s="56">
        <f>(IF(D152="SELL",IF(G152="",0,F152-G152),IF(D152="BUY",IF(G152="",0,G152-F152))))*C152</f>
        <v>9400</v>
      </c>
      <c r="J152" s="56">
        <f t="shared" ref="J152" si="251">SUM(H152,I152)</f>
        <v>16080.000000000291</v>
      </c>
    </row>
    <row r="153" spans="1:10" ht="15.75">
      <c r="A153" s="11">
        <v>43510</v>
      </c>
      <c r="B153" s="12" t="s">
        <v>21</v>
      </c>
      <c r="C153" s="15">
        <v>30</v>
      </c>
      <c r="D153" s="12" t="s">
        <v>8</v>
      </c>
      <c r="E153" s="13">
        <v>39399</v>
      </c>
      <c r="F153" s="13">
        <v>39256</v>
      </c>
      <c r="G153" s="13">
        <v>0</v>
      </c>
      <c r="H153" s="56">
        <f t="shared" si="246"/>
        <v>4290</v>
      </c>
      <c r="I153" s="56">
        <v>0</v>
      </c>
      <c r="J153" s="56">
        <f t="shared" ref="J153" si="252">SUM(H153,I153)</f>
        <v>4290</v>
      </c>
    </row>
    <row r="154" spans="1:10" ht="15.75">
      <c r="A154" s="11">
        <v>43510</v>
      </c>
      <c r="B154" s="12" t="s">
        <v>12</v>
      </c>
      <c r="C154" s="15">
        <v>5000</v>
      </c>
      <c r="D154" s="12" t="s">
        <v>8</v>
      </c>
      <c r="E154" s="13">
        <v>186</v>
      </c>
      <c r="F154" s="13">
        <v>185.1</v>
      </c>
      <c r="G154" s="13">
        <v>183.8</v>
      </c>
      <c r="H154" s="56">
        <f t="shared" si="246"/>
        <v>4500.0000000000282</v>
      </c>
      <c r="I154" s="56">
        <f>(IF(D154="SELL",IF(G154="",0,F154-G154),IF(D154="BUY",IF(G154="",0,G154-F154))))*C154</f>
        <v>6499.9999999999145</v>
      </c>
      <c r="J154" s="56">
        <f t="shared" ref="J154" si="253">SUM(H154,I154)</f>
        <v>10999.999999999942</v>
      </c>
    </row>
    <row r="155" spans="1:10" ht="15.75">
      <c r="A155" s="11">
        <v>43510</v>
      </c>
      <c r="B155" s="12" t="s">
        <v>17</v>
      </c>
      <c r="C155" s="15">
        <v>1250</v>
      </c>
      <c r="D155" s="12" t="s">
        <v>8</v>
      </c>
      <c r="E155" s="13">
        <v>185.1</v>
      </c>
      <c r="F155" s="13">
        <v>183.35</v>
      </c>
      <c r="G155" s="13">
        <v>180</v>
      </c>
      <c r="H155" s="56">
        <f t="shared" si="246"/>
        <v>2187.5</v>
      </c>
      <c r="I155" s="56">
        <v>0</v>
      </c>
      <c r="J155" s="56">
        <f t="shared" ref="J155" si="254">SUM(H155,I155)</f>
        <v>2187.5</v>
      </c>
    </row>
    <row r="156" spans="1:10" ht="15.75">
      <c r="A156" s="11">
        <v>43509</v>
      </c>
      <c r="B156" s="12" t="s">
        <v>16</v>
      </c>
      <c r="C156" s="15">
        <v>100</v>
      </c>
      <c r="D156" s="12" t="s">
        <v>9</v>
      </c>
      <c r="E156" s="13">
        <v>3820</v>
      </c>
      <c r="F156" s="13">
        <v>3850.3</v>
      </c>
      <c r="G156" s="13">
        <v>3883</v>
      </c>
      <c r="H156" s="56">
        <f t="shared" si="246"/>
        <v>3030.0000000000182</v>
      </c>
      <c r="I156" s="56">
        <v>0</v>
      </c>
      <c r="J156" s="56">
        <f t="shared" ref="J156" si="255">SUM(H156,I156)</f>
        <v>3030.0000000000182</v>
      </c>
    </row>
    <row r="157" spans="1:10" ht="15.75">
      <c r="A157" s="11">
        <v>43509</v>
      </c>
      <c r="B157" s="12" t="s">
        <v>20</v>
      </c>
      <c r="C157" s="15">
        <v>100</v>
      </c>
      <c r="D157" s="12" t="s">
        <v>8</v>
      </c>
      <c r="E157" s="13">
        <v>32920</v>
      </c>
      <c r="F157" s="13">
        <v>32835</v>
      </c>
      <c r="G157" s="13">
        <v>32699</v>
      </c>
      <c r="H157" s="56">
        <f t="shared" si="246"/>
        <v>8500</v>
      </c>
      <c r="I157" s="56">
        <v>0</v>
      </c>
      <c r="J157" s="56">
        <f t="shared" ref="J157" si="256">SUM(H157,I157)</f>
        <v>8500</v>
      </c>
    </row>
    <row r="158" spans="1:10" ht="15.75">
      <c r="A158" s="11">
        <v>43509</v>
      </c>
      <c r="B158" s="12" t="s">
        <v>12</v>
      </c>
      <c r="C158" s="15">
        <v>5000</v>
      </c>
      <c r="D158" s="12" t="s">
        <v>8</v>
      </c>
      <c r="E158" s="13">
        <v>184.5</v>
      </c>
      <c r="F158" s="13">
        <v>183.65</v>
      </c>
      <c r="G158" s="13">
        <v>182.6</v>
      </c>
      <c r="H158" s="56">
        <f t="shared" si="246"/>
        <v>4249.9999999999718</v>
      </c>
      <c r="I158" s="56">
        <v>0</v>
      </c>
      <c r="J158" s="56">
        <f t="shared" ref="J158" si="257">SUM(H158,I158)</f>
        <v>4249.9999999999718</v>
      </c>
    </row>
    <row r="159" spans="1:10" ht="15.75">
      <c r="A159" s="11">
        <v>43509</v>
      </c>
      <c r="B159" s="12" t="s">
        <v>17</v>
      </c>
      <c r="C159" s="15">
        <v>1250</v>
      </c>
      <c r="D159" s="12" t="s">
        <v>8</v>
      </c>
      <c r="E159" s="13">
        <v>185.35</v>
      </c>
      <c r="F159" s="13">
        <v>183.8</v>
      </c>
      <c r="G159" s="13">
        <v>182</v>
      </c>
      <c r="H159" s="56">
        <f t="shared" si="246"/>
        <v>1937.4999999999786</v>
      </c>
      <c r="I159" s="56">
        <f>(IF(D159="SELL",IF(G159="",0,F159-G159),IF(D159="BUY",IF(G159="",0,G159-F159))))*C159</f>
        <v>2250.0000000000141</v>
      </c>
      <c r="J159" s="56">
        <f t="shared" ref="J159" si="258">SUM(H159,I159)</f>
        <v>4187.4999999999927</v>
      </c>
    </row>
    <row r="160" spans="1:10" ht="15.75">
      <c r="A160" s="11">
        <v>43508</v>
      </c>
      <c r="B160" s="12" t="s">
        <v>12</v>
      </c>
      <c r="C160" s="15">
        <v>5000</v>
      </c>
      <c r="D160" s="12" t="s">
        <v>8</v>
      </c>
      <c r="E160" s="13">
        <v>187.35</v>
      </c>
      <c r="F160" s="13">
        <v>186.5</v>
      </c>
      <c r="G160" s="13">
        <v>185.5</v>
      </c>
      <c r="H160" s="56">
        <f t="shared" si="246"/>
        <v>4249.9999999999718</v>
      </c>
      <c r="I160" s="56">
        <f>(IF(D160="SELL",IF(G160="",0,F160-G160),IF(D160="BUY",IF(G160="",0,G160-F160))))*C160</f>
        <v>5000</v>
      </c>
      <c r="J160" s="56">
        <f t="shared" ref="J160" si="259">SUM(H160,I160)</f>
        <v>9249.9999999999709</v>
      </c>
    </row>
    <row r="161" spans="1:10" ht="15.75">
      <c r="A161" s="11">
        <v>43508</v>
      </c>
      <c r="B161" s="12" t="s">
        <v>16</v>
      </c>
      <c r="C161" s="15">
        <v>100</v>
      </c>
      <c r="D161" s="12" t="s">
        <v>9</v>
      </c>
      <c r="E161" s="13">
        <v>3756</v>
      </c>
      <c r="F161" s="13">
        <v>3800</v>
      </c>
      <c r="G161" s="13">
        <v>3823</v>
      </c>
      <c r="H161" s="56">
        <f t="shared" si="246"/>
        <v>4400</v>
      </c>
      <c r="I161" s="56">
        <f>(IF(D161="SELL",IF(G161="",0,F161-G161),IF(D161="BUY",IF(G161="",0,G161-F161))))*C161</f>
        <v>2300</v>
      </c>
      <c r="J161" s="56">
        <f t="shared" ref="J161" si="260">SUM(H161,I161)</f>
        <v>6700</v>
      </c>
    </row>
    <row r="162" spans="1:10" ht="15.75">
      <c r="A162" s="11">
        <v>43507</v>
      </c>
      <c r="B162" s="12" t="s">
        <v>20</v>
      </c>
      <c r="C162" s="15">
        <v>100</v>
      </c>
      <c r="D162" s="12" t="s">
        <v>8</v>
      </c>
      <c r="E162" s="13">
        <v>33000</v>
      </c>
      <c r="F162" s="13">
        <v>32920</v>
      </c>
      <c r="G162" s="13">
        <v>32820</v>
      </c>
      <c r="H162" s="56">
        <f t="shared" si="246"/>
        <v>8000</v>
      </c>
      <c r="I162" s="56">
        <v>0</v>
      </c>
      <c r="J162" s="56">
        <f t="shared" ref="J162" si="261">SUM(H162,I162)</f>
        <v>8000</v>
      </c>
    </row>
    <row r="163" spans="1:10" ht="15.75">
      <c r="A163" s="11">
        <v>43507</v>
      </c>
      <c r="B163" s="12" t="s">
        <v>17</v>
      </c>
      <c r="C163" s="15">
        <v>1250</v>
      </c>
      <c r="D163" s="12" t="s">
        <v>9</v>
      </c>
      <c r="E163" s="13">
        <v>192.8</v>
      </c>
      <c r="F163" s="13">
        <v>193.8</v>
      </c>
      <c r="G163" s="13">
        <v>195</v>
      </c>
      <c r="H163" s="56">
        <f t="shared" ref="H163" si="262">(IF(D163="SELL",E163-F163,IF(D163="BUY",F163-E163)))*C163</f>
        <v>1250</v>
      </c>
      <c r="I163" s="56">
        <f t="shared" ref="I163" si="263">(IF(D163="SELL",IF(G163="",0,F163-G163),IF(D163="BUY",IF(G163="",0,G163-F163))))*C163</f>
        <v>1499.9999999999859</v>
      </c>
      <c r="J163" s="56">
        <f t="shared" ref="J163" si="264">SUM(H163,I163)</f>
        <v>2749.9999999999859</v>
      </c>
    </row>
    <row r="164" spans="1:10" ht="15.75">
      <c r="A164" s="11">
        <v>43504</v>
      </c>
      <c r="B164" s="12" t="s">
        <v>12</v>
      </c>
      <c r="C164" s="15">
        <v>5000</v>
      </c>
      <c r="D164" s="12" t="s">
        <v>9</v>
      </c>
      <c r="E164" s="13">
        <v>192.8</v>
      </c>
      <c r="F164" s="13">
        <v>193.8</v>
      </c>
      <c r="G164" s="13">
        <v>195</v>
      </c>
      <c r="H164" s="56">
        <f>(IF(D164="SELL",E164-F164,IF(D164="BUY",F164-E164)))*C164</f>
        <v>5000</v>
      </c>
      <c r="I164" s="56">
        <v>0</v>
      </c>
      <c r="J164" s="56">
        <f t="shared" ref="J164" si="265">SUM(H164,I164)</f>
        <v>5000</v>
      </c>
    </row>
    <row r="165" spans="1:10" ht="15.75">
      <c r="A165" s="11">
        <v>43503</v>
      </c>
      <c r="B165" s="12" t="s">
        <v>16</v>
      </c>
      <c r="C165" s="15">
        <v>100</v>
      </c>
      <c r="D165" s="12" t="s">
        <v>9</v>
      </c>
      <c r="E165" s="13">
        <v>3853</v>
      </c>
      <c r="F165" s="13">
        <v>3883</v>
      </c>
      <c r="G165" s="13">
        <v>3935</v>
      </c>
      <c r="H165" s="56">
        <f>(IF(D165="SELL",E165-F165,IF(D165="BUY",F165-E165)))*C165</f>
        <v>3000</v>
      </c>
      <c r="I165" s="56">
        <v>0</v>
      </c>
      <c r="J165" s="56">
        <f t="shared" ref="J165" si="266">SUM(H165,I165)</f>
        <v>3000</v>
      </c>
    </row>
    <row r="166" spans="1:10" ht="15.75">
      <c r="A166" s="11">
        <v>43502</v>
      </c>
      <c r="B166" s="12" t="s">
        <v>12</v>
      </c>
      <c r="C166" s="15">
        <v>5000</v>
      </c>
      <c r="D166" s="12" t="s">
        <v>8</v>
      </c>
      <c r="E166" s="13">
        <v>195.5</v>
      </c>
      <c r="F166" s="13">
        <v>195</v>
      </c>
      <c r="G166" s="13">
        <v>193.5</v>
      </c>
      <c r="H166" s="56">
        <f>(IF(D166="SELL",E166-F166,IF(D166="BUY",F166-E166)))*C166</f>
        <v>2500</v>
      </c>
      <c r="I166" s="56">
        <f>(IF(D166="SELL",IF(G166="",0,F166-G166),IF(D166="BUY",IF(G166="",0,G166-F166))))*C166</f>
        <v>7500</v>
      </c>
      <c r="J166" s="56">
        <f t="shared" ref="J166" si="267">SUM(H166,I166)</f>
        <v>10000</v>
      </c>
    </row>
    <row r="167" spans="1:10" ht="15.75">
      <c r="A167" s="11">
        <v>43502</v>
      </c>
      <c r="B167" s="12" t="s">
        <v>16</v>
      </c>
      <c r="C167" s="15">
        <v>100</v>
      </c>
      <c r="D167" s="12" t="s">
        <v>9</v>
      </c>
      <c r="E167" s="13">
        <v>3832</v>
      </c>
      <c r="F167" s="13">
        <v>3865</v>
      </c>
      <c r="G167" s="13">
        <v>3888.3</v>
      </c>
      <c r="H167" s="56">
        <f t="shared" ref="H167" si="268">(IF(D167="SELL",E167-F167,IF(D167="BUY",F167-E167)))*C167</f>
        <v>3300</v>
      </c>
      <c r="I167" s="56">
        <f t="shared" ref="I167" si="269">(IF(D167="SELL",IF(G167="",0,F167-G167),IF(D167="BUY",IF(G167="",0,G167-F167))))*C167</f>
        <v>2330.0000000000182</v>
      </c>
      <c r="J167" s="56">
        <f t="shared" ref="J167" si="270">SUM(H167,I167)</f>
        <v>5630.0000000000182</v>
      </c>
    </row>
    <row r="168" spans="1:10" ht="15.75">
      <c r="A168" s="11">
        <v>43501</v>
      </c>
      <c r="B168" s="12" t="s">
        <v>20</v>
      </c>
      <c r="C168" s="15">
        <v>100</v>
      </c>
      <c r="D168" s="12" t="s">
        <v>8</v>
      </c>
      <c r="E168" s="13">
        <v>33330</v>
      </c>
      <c r="F168" s="13">
        <v>33230</v>
      </c>
      <c r="G168" s="13">
        <v>33135</v>
      </c>
      <c r="H168" s="56">
        <f>(IF(D168="SELL",E168-F168,IF(D168="BUY",F168-E168)))*C168</f>
        <v>10000</v>
      </c>
      <c r="I168" s="56">
        <f>(IF(D168="SELL",IF(G168="",0,F168-G168),IF(D168="BUY",IF(G168="",0,G168-F168))))*C168</f>
        <v>9500</v>
      </c>
      <c r="J168" s="56">
        <f t="shared" ref="J168" si="271">SUM(H168,I168)</f>
        <v>19500</v>
      </c>
    </row>
    <row r="169" spans="1:10" ht="15.75">
      <c r="A169" s="11">
        <v>43501</v>
      </c>
      <c r="B169" s="12" t="s">
        <v>16</v>
      </c>
      <c r="C169" s="15">
        <v>100</v>
      </c>
      <c r="D169" s="12" t="s">
        <v>8</v>
      </c>
      <c r="E169" s="13">
        <v>3890.2</v>
      </c>
      <c r="F169" s="13">
        <v>3850</v>
      </c>
      <c r="G169" s="13">
        <v>3800</v>
      </c>
      <c r="H169" s="56">
        <f>(IF(D169="SELL",E169-F169,IF(D169="BUY",F169-E169)))*C169</f>
        <v>4019.9999999999818</v>
      </c>
      <c r="I169" s="56">
        <v>0</v>
      </c>
      <c r="J169" s="56">
        <f>SUM(H169,I169)</f>
        <v>4019.9999999999818</v>
      </c>
    </row>
    <row r="170" spans="1:10" ht="15.75">
      <c r="A170" s="11">
        <v>43497</v>
      </c>
      <c r="B170" s="12" t="s">
        <v>20</v>
      </c>
      <c r="C170" s="15">
        <v>100</v>
      </c>
      <c r="D170" s="12" t="s">
        <v>9</v>
      </c>
      <c r="E170" s="13">
        <v>33280</v>
      </c>
      <c r="F170" s="13">
        <v>33350</v>
      </c>
      <c r="G170" s="13">
        <v>33500</v>
      </c>
      <c r="H170" s="56">
        <f>(IF(D170="SELL",E170-F170,IF(D170="BUY",F170-E170)))*C170</f>
        <v>7000</v>
      </c>
      <c r="I170" s="56">
        <v>0</v>
      </c>
      <c r="J170" s="56">
        <f>SUM(H170,I170)</f>
        <v>7000</v>
      </c>
    </row>
    <row r="171" spans="1:10" ht="15.75">
      <c r="A171" s="11">
        <v>43496</v>
      </c>
      <c r="B171" s="12" t="s">
        <v>20</v>
      </c>
      <c r="C171" s="15">
        <v>100</v>
      </c>
      <c r="D171" s="12" t="s">
        <v>9</v>
      </c>
      <c r="E171" s="13">
        <v>33062</v>
      </c>
      <c r="F171" s="13">
        <v>33135</v>
      </c>
      <c r="G171" s="13">
        <v>33180</v>
      </c>
      <c r="H171" s="56">
        <f>(IF(D171="SELL",E171-F171,IF(D171="BUY",F171-E171)))*C171</f>
        <v>7300</v>
      </c>
      <c r="I171" s="56">
        <v>0</v>
      </c>
      <c r="J171" s="56">
        <f>SUM(H171,I171)</f>
        <v>7300</v>
      </c>
    </row>
    <row r="172" spans="1:10" ht="15.75">
      <c r="A172" s="11">
        <v>43495</v>
      </c>
      <c r="B172" s="12" t="s">
        <v>13</v>
      </c>
      <c r="C172" s="15">
        <v>1000</v>
      </c>
      <c r="D172" s="12" t="s">
        <v>9</v>
      </c>
      <c r="E172" s="13">
        <v>433.15</v>
      </c>
      <c r="F172" s="13">
        <v>435.5</v>
      </c>
      <c r="G172" s="13">
        <v>438</v>
      </c>
      <c r="H172" s="56">
        <f>(IF(D172="SELL",E172-F172,IF(D172="BUY",F172-E172)))*C172</f>
        <v>2350.0000000000227</v>
      </c>
      <c r="I172" s="56">
        <f>(IF(D172="SELL",IF(G172="",0,F172-G172),IF(D172="BUY",IF(G172="",0,G172-F172))))*C172</f>
        <v>2500</v>
      </c>
      <c r="J172" s="56">
        <f>SUM(H172,I172)</f>
        <v>4850.0000000000227</v>
      </c>
    </row>
    <row r="173" spans="1:10" ht="15.75">
      <c r="A173" s="11">
        <v>43494</v>
      </c>
      <c r="B173" s="12" t="s">
        <v>20</v>
      </c>
      <c r="C173" s="15">
        <v>100</v>
      </c>
      <c r="D173" s="12" t="s">
        <v>9</v>
      </c>
      <c r="E173" s="13">
        <v>32602</v>
      </c>
      <c r="F173" s="13">
        <v>32665</v>
      </c>
      <c r="G173" s="13">
        <v>32800</v>
      </c>
      <c r="H173" s="56">
        <f t="shared" ref="H173" si="272">(IF(D173="SELL",E173-F173,IF(D173="BUY",F173-E173)))*C173</f>
        <v>6300</v>
      </c>
      <c r="I173" s="56">
        <f t="shared" ref="I173" si="273">(IF(D173="SELL",IF(G173="",0,F173-G173),IF(D173="BUY",IF(G173="",0,G173-F173))))*C173</f>
        <v>13500</v>
      </c>
      <c r="J173" s="56">
        <f t="shared" ref="J173" si="274">SUM(H173,I173)</f>
        <v>19800</v>
      </c>
    </row>
    <row r="174" spans="1:10" ht="15.75">
      <c r="A174" s="11">
        <v>43494</v>
      </c>
      <c r="B174" s="12" t="s">
        <v>12</v>
      </c>
      <c r="C174" s="15">
        <v>5000</v>
      </c>
      <c r="D174" s="12" t="s">
        <v>9</v>
      </c>
      <c r="E174" s="13">
        <v>191</v>
      </c>
      <c r="F174" s="13">
        <v>191.8</v>
      </c>
      <c r="G174" s="13">
        <v>192.35</v>
      </c>
      <c r="H174" s="56">
        <f t="shared" ref="H174" si="275">(IF(D174="SELL",E174-F174,IF(D174="BUY",F174-E174)))*C174</f>
        <v>4000.0000000000568</v>
      </c>
      <c r="I174" s="56">
        <f t="shared" ref="I174" si="276">(IF(D174="SELL",IF(G174="",0,F174-G174),IF(D174="BUY",IF(G174="",0,G174-F174))))*C174</f>
        <v>2749.9999999999145</v>
      </c>
      <c r="J174" s="56">
        <f t="shared" ref="J174" si="277">SUM(H174,I174)</f>
        <v>6749.9999999999709</v>
      </c>
    </row>
    <row r="175" spans="1:10" ht="15.75">
      <c r="A175" s="11">
        <v>43493</v>
      </c>
      <c r="B175" s="12" t="s">
        <v>21</v>
      </c>
      <c r="C175" s="15">
        <v>30</v>
      </c>
      <c r="D175" s="12" t="s">
        <v>8</v>
      </c>
      <c r="E175" s="13">
        <v>39850</v>
      </c>
      <c r="F175" s="13">
        <v>39680.199999999997</v>
      </c>
      <c r="G175" s="13">
        <v>38500</v>
      </c>
      <c r="H175" s="56">
        <f>(IF(D175="SELL",E175-F175,IF(D175="BUY",F175-E175)))*C175</f>
        <v>5094.0000000000873</v>
      </c>
      <c r="I175" s="56">
        <v>0</v>
      </c>
      <c r="J175" s="56">
        <f>SUM(H175,I175)</f>
        <v>5094.0000000000873</v>
      </c>
    </row>
    <row r="176" spans="1:10" ht="15.75">
      <c r="A176" s="11">
        <v>43493</v>
      </c>
      <c r="B176" s="12" t="s">
        <v>16</v>
      </c>
      <c r="C176" s="15">
        <v>100</v>
      </c>
      <c r="D176" s="12" t="s">
        <v>9</v>
      </c>
      <c r="E176" s="13">
        <v>3780</v>
      </c>
      <c r="F176" s="13">
        <v>3800</v>
      </c>
      <c r="G176" s="13">
        <v>3835.5</v>
      </c>
      <c r="H176" s="56">
        <f>(IF(D176="SELL",E176-F176,IF(D176="BUY",F176-E176)))*C176</f>
        <v>2000</v>
      </c>
      <c r="I176" s="56">
        <v>0</v>
      </c>
      <c r="J176" s="56">
        <f>SUM(H176,I176)</f>
        <v>2000</v>
      </c>
    </row>
    <row r="177" spans="1:10" ht="15.75">
      <c r="A177" s="11">
        <v>43488</v>
      </c>
      <c r="B177" s="12" t="s">
        <v>12</v>
      </c>
      <c r="C177" s="15">
        <v>5000</v>
      </c>
      <c r="D177" s="12" t="s">
        <v>9</v>
      </c>
      <c r="E177" s="13">
        <v>186.9</v>
      </c>
      <c r="F177" s="13">
        <v>187.55</v>
      </c>
      <c r="G177" s="13">
        <v>188.35</v>
      </c>
      <c r="H177" s="56">
        <f>(IF(D177="SELL",E177-F177,IF(D177="BUY",F177-E177)))*C177</f>
        <v>3250.0000000000282</v>
      </c>
      <c r="I177" s="56">
        <f>(IF(D177="SELL",IF(G177="",0,F177-G177),IF(D177="BUY",IF(G177="",0,G177-F177))))*C177</f>
        <v>3999.9999999999145</v>
      </c>
      <c r="J177" s="56">
        <f>SUM(H177,I177)</f>
        <v>7249.9999999999427</v>
      </c>
    </row>
    <row r="178" spans="1:10" ht="15.75">
      <c r="A178" s="11">
        <v>43487</v>
      </c>
      <c r="B178" s="12" t="s">
        <v>20</v>
      </c>
      <c r="C178" s="15">
        <v>100</v>
      </c>
      <c r="D178" s="12" t="s">
        <v>8</v>
      </c>
      <c r="E178" s="13">
        <v>32135</v>
      </c>
      <c r="F178" s="13">
        <v>32050</v>
      </c>
      <c r="G178" s="13">
        <v>31965.3</v>
      </c>
      <c r="H178" s="56">
        <f t="shared" ref="H178" si="278">(IF(D178="SELL",E178-F178,IF(D178="BUY",F178-E178)))*C178</f>
        <v>8500</v>
      </c>
      <c r="I178" s="56">
        <v>0</v>
      </c>
      <c r="J178" s="56">
        <f t="shared" ref="J178" si="279">SUM(H178,I178)</f>
        <v>8500</v>
      </c>
    </row>
    <row r="179" spans="1:10" ht="15.75">
      <c r="A179" s="11">
        <v>43487</v>
      </c>
      <c r="B179" s="12" t="s">
        <v>16</v>
      </c>
      <c r="C179" s="15">
        <v>100</v>
      </c>
      <c r="D179" s="12" t="s">
        <v>8</v>
      </c>
      <c r="E179" s="13">
        <v>3800</v>
      </c>
      <c r="F179" s="13">
        <v>3780</v>
      </c>
      <c r="G179" s="13">
        <v>3735.5</v>
      </c>
      <c r="H179" s="56">
        <f t="shared" ref="H179" si="280">(IF(D179="SELL",E179-F179,IF(D179="BUY",F179-E179)))*C179</f>
        <v>2000</v>
      </c>
      <c r="I179" s="56">
        <f t="shared" ref="I179" si="281">(IF(D179="SELL",IF(G179="",0,F179-G179),IF(D179="BUY",IF(G179="",0,G179-F179))))*C179</f>
        <v>4450</v>
      </c>
      <c r="J179" s="56">
        <f t="shared" ref="J179" si="282">SUM(H179,I179)</f>
        <v>6450</v>
      </c>
    </row>
    <row r="180" spans="1:10" ht="15.75">
      <c r="A180" s="11">
        <v>43483</v>
      </c>
      <c r="B180" s="12" t="s">
        <v>20</v>
      </c>
      <c r="C180" s="15">
        <v>100</v>
      </c>
      <c r="D180" s="12" t="s">
        <v>8</v>
      </c>
      <c r="E180" s="13">
        <v>32250</v>
      </c>
      <c r="F180" s="13">
        <v>32190</v>
      </c>
      <c r="G180" s="13">
        <v>32135</v>
      </c>
      <c r="H180" s="56">
        <f t="shared" ref="H180" si="283">(IF(D180="SELL",E180-F180,IF(D180="BUY",F180-E180)))*C180</f>
        <v>6000</v>
      </c>
      <c r="I180" s="56">
        <f t="shared" ref="I180" si="284">(IF(D180="SELL",IF(G180="",0,F180-G180),IF(D180="BUY",IF(G180="",0,G180-F180))))*C180</f>
        <v>5500</v>
      </c>
      <c r="J180" s="56">
        <f t="shared" ref="J180" si="285">SUM(H180,I180)</f>
        <v>11500</v>
      </c>
    </row>
    <row r="181" spans="1:10" ht="15.75">
      <c r="A181" s="11">
        <v>43483</v>
      </c>
      <c r="B181" s="12" t="s">
        <v>17</v>
      </c>
      <c r="C181" s="15">
        <v>1250</v>
      </c>
      <c r="D181" s="12" t="s">
        <v>8</v>
      </c>
      <c r="E181" s="13">
        <v>238</v>
      </c>
      <c r="F181" s="13">
        <v>236.5</v>
      </c>
      <c r="G181" s="13">
        <v>235</v>
      </c>
      <c r="H181" s="56">
        <f t="shared" ref="H181" si="286">(IF(D181="SELL",E181-F181,IF(D181="BUY",F181-E181)))*C181</f>
        <v>1875</v>
      </c>
      <c r="I181" s="56">
        <f t="shared" ref="I181" si="287">(IF(D181="SELL",IF(G181="",0,F181-G181),IF(D181="BUY",IF(G181="",0,G181-F181))))*C181</f>
        <v>1875</v>
      </c>
      <c r="J181" s="56">
        <f t="shared" ref="J181" si="288">SUM(H181,I181)</f>
        <v>3750</v>
      </c>
    </row>
    <row r="182" spans="1:10" ht="15.75">
      <c r="A182" s="11">
        <v>43482</v>
      </c>
      <c r="B182" s="12" t="s">
        <v>16</v>
      </c>
      <c r="C182" s="15">
        <v>100</v>
      </c>
      <c r="D182" s="12" t="s">
        <v>8</v>
      </c>
      <c r="E182" s="13">
        <v>3665.5</v>
      </c>
      <c r="F182" s="13">
        <v>3535</v>
      </c>
      <c r="G182" s="13">
        <v>3500</v>
      </c>
      <c r="H182" s="56">
        <f t="shared" ref="H182" si="289">(IF(D182="SELL",E182-F182,IF(D182="BUY",F182-E182)))*C182</f>
        <v>13050</v>
      </c>
      <c r="I182" s="56">
        <v>0</v>
      </c>
      <c r="J182" s="56">
        <f t="shared" ref="J182" si="290">SUM(H182,I182)</f>
        <v>13050</v>
      </c>
    </row>
    <row r="183" spans="1:10" ht="15.75">
      <c r="A183" s="11">
        <v>43482</v>
      </c>
      <c r="B183" s="12" t="s">
        <v>20</v>
      </c>
      <c r="C183" s="15">
        <v>100</v>
      </c>
      <c r="D183" s="12" t="s">
        <v>8</v>
      </c>
      <c r="E183" s="13">
        <v>32260</v>
      </c>
      <c r="F183" s="13">
        <v>32208.3</v>
      </c>
      <c r="G183" s="13">
        <v>32111</v>
      </c>
      <c r="H183" s="56">
        <f t="shared" ref="H183" si="291">(IF(D183="SELL",E183-F183,IF(D183="BUY",F183-E183)))*C183</f>
        <v>5170.0000000000728</v>
      </c>
      <c r="I183" s="56">
        <v>0</v>
      </c>
      <c r="J183" s="56">
        <f t="shared" ref="J183" si="292">SUM(H183,I183)</f>
        <v>5170.0000000000728</v>
      </c>
    </row>
    <row r="184" spans="1:10" ht="15.75">
      <c r="A184" s="11">
        <v>43482</v>
      </c>
      <c r="B184" s="12" t="s">
        <v>17</v>
      </c>
      <c r="C184" s="15">
        <v>1250</v>
      </c>
      <c r="D184" s="12" t="s">
        <v>9</v>
      </c>
      <c r="E184" s="13">
        <v>253.55</v>
      </c>
      <c r="F184" s="13">
        <v>251.65</v>
      </c>
      <c r="G184" s="13">
        <v>0</v>
      </c>
      <c r="H184" s="56">
        <f t="shared" ref="H184" si="293">(IF(D184="SELL",E184-F184,IF(D184="BUY",F184-E184)))*C184</f>
        <v>-2375.0000000000073</v>
      </c>
      <c r="I184" s="56">
        <v>0</v>
      </c>
      <c r="J184" s="56">
        <f t="shared" ref="J184" si="294">SUM(H184,I184)</f>
        <v>-2375.0000000000073</v>
      </c>
    </row>
    <row r="185" spans="1:10">
      <c r="H185" s="57"/>
      <c r="I185" s="158" t="s">
        <v>10</v>
      </c>
      <c r="J185" s="158">
        <f>SUM(J8:J184)</f>
        <v>1100487.4999999998</v>
      </c>
    </row>
    <row r="186" spans="1:10">
      <c r="H186" s="57"/>
      <c r="I186" s="158"/>
      <c r="J186" s="158"/>
    </row>
    <row r="187" spans="1:10">
      <c r="H187" s="57"/>
      <c r="I187" s="57"/>
      <c r="J187" s="57"/>
    </row>
  </sheetData>
  <mergeCells count="12">
    <mergeCell ref="A5:A7"/>
    <mergeCell ref="B5:B7"/>
    <mergeCell ref="C5:C7"/>
    <mergeCell ref="D5:D7"/>
    <mergeCell ref="E5:E7"/>
    <mergeCell ref="H5:I6"/>
    <mergeCell ref="J5:J7"/>
    <mergeCell ref="I185:I186"/>
    <mergeCell ref="J185:J186"/>
    <mergeCell ref="D2:G3"/>
    <mergeCell ref="F5:F7"/>
    <mergeCell ref="G5:G7"/>
  </mergeCells>
  <conditionalFormatting sqref="H5 H7">
    <cfRule type="cellIs" dxfId="5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BASE METAL</vt:lpstr>
      <vt:lpstr>ENERGY</vt:lpstr>
      <vt:lpstr>BULLION</vt:lpstr>
      <vt:lpstr>MCX PLATINUM</vt:lpstr>
      <vt:lpstr>MCX SIGNATURE</vt:lpstr>
      <vt:lpstr>MCX COMBO</vt:lpstr>
      <vt:lpstr>MCX PREMIUM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2019-12-13T11:33:57Z</dcterms:modified>
</cp:coreProperties>
</file>