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440" windowHeight="7725"/>
  </bookViews>
  <sheets>
    <sheet name="OPTION SIGNATURE" sheetId="1" r:id="rId1"/>
  </sheets>
  <calcPr calcId="124519"/>
</workbook>
</file>

<file path=xl/calcChain.xml><?xml version="1.0" encoding="utf-8"?>
<calcChain xmlns="http://schemas.openxmlformats.org/spreadsheetml/2006/main">
  <c r="J9" i="1"/>
  <c r="L9" s="1"/>
  <c r="L10" l="1"/>
  <c r="K10"/>
  <c r="J10"/>
  <c r="J11" l="1"/>
  <c r="L11" s="1"/>
  <c r="K12"/>
  <c r="J12"/>
  <c r="L12" l="1"/>
  <c r="K13" l="1"/>
  <c r="J13"/>
  <c r="L13" s="1"/>
  <c r="K14" l="1"/>
  <c r="J14"/>
  <c r="L14" l="1"/>
  <c r="K15" l="1"/>
  <c r="J15"/>
  <c r="L15" l="1"/>
  <c r="K16" l="1"/>
  <c r="J16"/>
  <c r="L16" l="1"/>
  <c r="K17" l="1"/>
  <c r="J17"/>
  <c r="L17" l="1"/>
  <c r="J18"/>
  <c r="L18" l="1"/>
  <c r="K19" l="1"/>
  <c r="J19"/>
  <c r="L19" l="1"/>
  <c r="J20" l="1"/>
  <c r="L20" s="1"/>
  <c r="J21" l="1"/>
  <c r="L21" l="1"/>
  <c r="K22" l="1"/>
  <c r="J22"/>
  <c r="K23"/>
  <c r="J23"/>
  <c r="L22" l="1"/>
  <c r="L23"/>
  <c r="K24" l="1"/>
  <c r="J24"/>
  <c r="L24" l="1"/>
  <c r="K25"/>
  <c r="J25"/>
  <c r="K26"/>
  <c r="J26"/>
  <c r="L25" l="1"/>
  <c r="L26"/>
  <c r="K27" l="1"/>
  <c r="J27"/>
  <c r="L27" l="1"/>
  <c r="J28"/>
  <c r="L28" s="1"/>
  <c r="J29" l="1"/>
  <c r="L29" s="1"/>
  <c r="J30" l="1"/>
  <c r="L30" s="1"/>
  <c r="K31"/>
  <c r="J31"/>
  <c r="K32"/>
  <c r="J32"/>
  <c r="L32" s="1"/>
  <c r="L31" l="1"/>
  <c r="J33"/>
  <c r="L33" l="1"/>
  <c r="K34" l="1"/>
  <c r="J34"/>
  <c r="L34" l="1"/>
  <c r="K36" l="1"/>
  <c r="J36"/>
  <c r="K37"/>
  <c r="J37"/>
  <c r="L36" l="1"/>
  <c r="L37"/>
  <c r="K35"/>
  <c r="J35"/>
  <c r="L35" l="1"/>
  <c r="J38"/>
  <c r="L38" s="1"/>
  <c r="J39" l="1"/>
  <c r="L39" s="1"/>
  <c r="J40" l="1"/>
  <c r="K41"/>
  <c r="J41"/>
  <c r="L41" l="1"/>
  <c r="L40"/>
  <c r="J42" l="1"/>
  <c r="L42" l="1"/>
  <c r="K43" l="1"/>
  <c r="J43"/>
  <c r="L43" l="1"/>
  <c r="K44"/>
  <c r="J44"/>
  <c r="J45"/>
  <c r="L45" s="1"/>
  <c r="L44" l="1"/>
  <c r="J46"/>
  <c r="L46" s="1"/>
  <c r="K47" l="1"/>
  <c r="J47"/>
  <c r="L47" l="1"/>
  <c r="K48"/>
  <c r="J48"/>
  <c r="J49"/>
  <c r="L49" s="1"/>
  <c r="L48" l="1"/>
  <c r="K50"/>
  <c r="J50"/>
  <c r="J51"/>
  <c r="L51" s="1"/>
  <c r="L50" l="1"/>
  <c r="J52"/>
  <c r="K53" l="1"/>
  <c r="J53"/>
  <c r="L53" l="1"/>
  <c r="J54"/>
  <c r="L54" s="1"/>
  <c r="J55" l="1"/>
  <c r="L55" s="1"/>
  <c r="J56" l="1"/>
  <c r="L56" s="1"/>
  <c r="J57" l="1"/>
  <c r="L57" s="1"/>
  <c r="J58"/>
  <c r="L58" s="1"/>
  <c r="J59" l="1"/>
  <c r="L59" s="1"/>
  <c r="J60" l="1"/>
  <c r="L60" l="1"/>
  <c r="K61" l="1"/>
  <c r="J61"/>
  <c r="L61" l="1"/>
  <c r="J62"/>
  <c r="L62" s="1"/>
  <c r="K63" l="1"/>
  <c r="L63" s="1"/>
  <c r="J63"/>
  <c r="J65" l="1"/>
  <c r="L65" s="1"/>
  <c r="K66" l="1"/>
  <c r="J66"/>
  <c r="L66" l="1"/>
  <c r="J67"/>
  <c r="L67" s="1"/>
  <c r="J68" l="1"/>
  <c r="L68" s="1"/>
  <c r="J69" l="1"/>
  <c r="L69" s="1"/>
  <c r="J70" l="1"/>
  <c r="L70" s="1"/>
  <c r="J71" l="1"/>
  <c r="L71" s="1"/>
  <c r="J72" l="1"/>
  <c r="L72" s="1"/>
  <c r="J73"/>
  <c r="L73" s="1"/>
  <c r="J74" l="1"/>
  <c r="L74" s="1"/>
  <c r="J75" l="1"/>
  <c r="K76"/>
  <c r="J76"/>
  <c r="L76" l="1"/>
  <c r="K77" l="1"/>
  <c r="J77"/>
  <c r="L77" l="1"/>
  <c r="J78"/>
  <c r="L78" l="1"/>
  <c r="K79" l="1"/>
  <c r="J79"/>
  <c r="L79" l="1"/>
  <c r="J80"/>
  <c r="L80" s="1"/>
  <c r="J81" l="1"/>
  <c r="L81" s="1"/>
  <c r="J82"/>
  <c r="L82" s="1"/>
  <c r="J83" l="1"/>
  <c r="L83" s="1"/>
  <c r="J84" l="1"/>
  <c r="K85"/>
  <c r="J85"/>
  <c r="L85" l="1"/>
  <c r="L84"/>
  <c r="J86" l="1"/>
  <c r="K87"/>
  <c r="J87"/>
  <c r="L87" l="1"/>
  <c r="L86"/>
  <c r="J88"/>
  <c r="L88" s="1"/>
  <c r="J89" l="1"/>
  <c r="L89" s="1"/>
  <c r="J90" l="1"/>
  <c r="L90" s="1"/>
  <c r="J91"/>
  <c r="L91" s="1"/>
  <c r="J92"/>
  <c r="L92" s="1"/>
  <c r="I91"/>
  <c r="J93" l="1"/>
  <c r="L93" s="1"/>
  <c r="J94" l="1"/>
  <c r="J95"/>
  <c r="L95" s="1"/>
  <c r="L94" l="1"/>
  <c r="J97" l="1"/>
  <c r="L97" s="1"/>
  <c r="K98" l="1"/>
  <c r="J98"/>
  <c r="L98" l="1"/>
  <c r="K99"/>
  <c r="J99"/>
  <c r="J100"/>
  <c r="L99" l="1"/>
  <c r="L100"/>
  <c r="J101" l="1"/>
  <c r="K101"/>
  <c r="L101" l="1"/>
  <c r="J102" l="1"/>
  <c r="K103" l="1"/>
  <c r="J103"/>
  <c r="L103" l="1"/>
  <c r="K104" l="1"/>
  <c r="J104"/>
  <c r="L104" l="1"/>
  <c r="K105" l="1"/>
  <c r="J105"/>
  <c r="L105" l="1"/>
  <c r="J106"/>
  <c r="L106" s="1"/>
  <c r="J107" l="1"/>
  <c r="L107" s="1"/>
  <c r="J108"/>
  <c r="L108" s="1"/>
  <c r="K109"/>
  <c r="J109"/>
  <c r="L109" l="1"/>
  <c r="K110" l="1"/>
  <c r="J110"/>
  <c r="J111"/>
  <c r="L111" s="1"/>
  <c r="L110" l="1"/>
  <c r="J293"/>
  <c r="L293" s="1"/>
  <c r="K294"/>
  <c r="J294"/>
  <c r="L294" l="1"/>
  <c r="K296"/>
  <c r="J296"/>
  <c r="J300"/>
  <c r="L300" s="1"/>
  <c r="J112"/>
  <c r="L112" s="1"/>
  <c r="L296" l="1"/>
  <c r="J113"/>
  <c r="L113" l="1"/>
  <c r="K114" l="1"/>
  <c r="J114"/>
  <c r="L114" l="1"/>
  <c r="J115"/>
  <c r="L115" s="1"/>
  <c r="J116"/>
  <c r="L116" s="1"/>
  <c r="K117" l="1"/>
  <c r="J117"/>
  <c r="L117" l="1"/>
  <c r="K118" l="1"/>
  <c r="J118"/>
  <c r="L118" l="1"/>
  <c r="J119"/>
  <c r="L119" s="1"/>
  <c r="K120" l="1"/>
  <c r="J120"/>
  <c r="L120" l="1"/>
  <c r="K121"/>
  <c r="J121"/>
  <c r="L121" l="1"/>
  <c r="J122"/>
  <c r="L122" s="1"/>
  <c r="K123" l="1"/>
  <c r="J123"/>
  <c r="L123" l="1"/>
  <c r="J124"/>
  <c r="L124" l="1"/>
  <c r="K125" l="1"/>
  <c r="J125"/>
  <c r="L125" l="1"/>
  <c r="K126" l="1"/>
  <c r="J126"/>
  <c r="L126" l="1"/>
  <c r="K127" l="1"/>
  <c r="J127"/>
  <c r="J128"/>
  <c r="L128" s="1"/>
  <c r="L127" l="1"/>
  <c r="J129" l="1"/>
  <c r="L129" s="1"/>
  <c r="J130" l="1"/>
  <c r="L130" s="1"/>
  <c r="J131" l="1"/>
  <c r="L131" s="1"/>
  <c r="J132" l="1"/>
  <c r="L132" s="1"/>
  <c r="J133"/>
  <c r="L133" l="1"/>
  <c r="K134" l="1"/>
  <c r="J134"/>
  <c r="L134" l="1"/>
  <c r="K135" l="1"/>
  <c r="J135"/>
  <c r="L135" l="1"/>
  <c r="K136"/>
  <c r="J136"/>
  <c r="L136" l="1"/>
  <c r="J137"/>
  <c r="L137" s="1"/>
  <c r="J138"/>
  <c r="L138" s="1"/>
  <c r="J139"/>
  <c r="L139" s="1"/>
  <c r="J140" l="1"/>
  <c r="K141"/>
  <c r="J141"/>
  <c r="L141" l="1"/>
  <c r="L140"/>
  <c r="J142" l="1"/>
  <c r="L142" s="1"/>
  <c r="K143" l="1"/>
  <c r="J143"/>
  <c r="J144"/>
  <c r="L144" s="1"/>
  <c r="L143" l="1"/>
  <c r="J145"/>
  <c r="L145" s="1"/>
  <c r="J146"/>
  <c r="L146" s="1"/>
  <c r="J147" l="1"/>
  <c r="L147" l="1"/>
  <c r="K148" l="1"/>
  <c r="J148"/>
  <c r="L148" l="1"/>
  <c r="J149"/>
  <c r="L149" s="1"/>
  <c r="J150" l="1"/>
  <c r="L150" s="1"/>
  <c r="J151" l="1"/>
  <c r="K152"/>
  <c r="J152"/>
  <c r="L151" l="1"/>
  <c r="L152"/>
  <c r="K153" l="1"/>
  <c r="J153"/>
  <c r="J154"/>
  <c r="L154" s="1"/>
  <c r="L153" l="1"/>
  <c r="K155"/>
  <c r="J155"/>
  <c r="L155" l="1"/>
  <c r="J156"/>
  <c r="J157"/>
  <c r="L156" l="1"/>
  <c r="L157"/>
  <c r="K158" l="1"/>
  <c r="J158"/>
  <c r="K159"/>
  <c r="J159"/>
  <c r="K160"/>
  <c r="J160"/>
  <c r="L158" l="1"/>
  <c r="L159"/>
  <c r="L160"/>
  <c r="K161" l="1"/>
  <c r="J161"/>
  <c r="L161" l="1"/>
  <c r="J162"/>
  <c r="L162" s="1"/>
  <c r="J163" l="1"/>
  <c r="L163" s="1"/>
  <c r="J164"/>
  <c r="L164" s="1"/>
  <c r="J165" l="1"/>
  <c r="L165" s="1"/>
  <c r="L166"/>
  <c r="J167" l="1"/>
  <c r="L167" l="1"/>
  <c r="J168" l="1"/>
  <c r="K168"/>
  <c r="K169"/>
  <c r="J169"/>
  <c r="L168" l="1"/>
  <c r="L169"/>
  <c r="J170"/>
  <c r="L170" s="1"/>
  <c r="J171"/>
  <c r="L171" l="1"/>
  <c r="K172" l="1"/>
  <c r="J172"/>
  <c r="L172" l="1"/>
  <c r="K173"/>
  <c r="J173"/>
  <c r="J174"/>
  <c r="L174" s="1"/>
  <c r="L173" l="1"/>
  <c r="J175"/>
  <c r="L175" l="1"/>
  <c r="K176" l="1"/>
  <c r="J176"/>
  <c r="J177"/>
  <c r="L177" s="1"/>
  <c r="L176" l="1"/>
  <c r="K179"/>
  <c r="J179"/>
  <c r="J178"/>
  <c r="L178" s="1"/>
  <c r="L179" l="1"/>
  <c r="J180"/>
  <c r="L180" s="1"/>
  <c r="J181"/>
  <c r="L181" s="1"/>
  <c r="J182" l="1"/>
  <c r="L182" l="1"/>
  <c r="K183" l="1"/>
  <c r="J183"/>
  <c r="L183" l="1"/>
  <c r="J184"/>
  <c r="L184" s="1"/>
  <c r="J185" l="1"/>
  <c r="L185" s="1"/>
  <c r="K186" l="1"/>
  <c r="J186"/>
  <c r="L186" l="1"/>
  <c r="K187" l="1"/>
  <c r="J187"/>
  <c r="L187" l="1"/>
  <c r="K188" l="1"/>
  <c r="J188"/>
  <c r="J189"/>
  <c r="L189" s="1"/>
  <c r="L188" l="1"/>
  <c r="K190"/>
  <c r="J190"/>
  <c r="L190" l="1"/>
  <c r="J191"/>
  <c r="L191" s="1"/>
  <c r="J192" l="1"/>
  <c r="L192" s="1"/>
  <c r="J193" l="1"/>
  <c r="L193" s="1"/>
  <c r="J194"/>
  <c r="L194" s="1"/>
  <c r="J195" l="1"/>
  <c r="L195" s="1"/>
  <c r="J196" l="1"/>
  <c r="L196" s="1"/>
  <c r="J197" l="1"/>
  <c r="L197" s="1"/>
  <c r="J198" l="1"/>
  <c r="L198" s="1"/>
  <c r="J199"/>
  <c r="L199" s="1"/>
  <c r="J200" l="1"/>
  <c r="L200" s="1"/>
  <c r="J201" l="1"/>
  <c r="L201" s="1"/>
  <c r="J202" l="1"/>
  <c r="L202" s="1"/>
  <c r="J203" l="1"/>
  <c r="L203" s="1"/>
  <c r="J204"/>
  <c r="L204" s="1"/>
  <c r="K205" l="1"/>
  <c r="J205"/>
  <c r="L205" l="1"/>
  <c r="K206" l="1"/>
  <c r="J206"/>
  <c r="L206" l="1"/>
  <c r="K207" l="1"/>
  <c r="J207"/>
  <c r="L207" l="1"/>
  <c r="K208" l="1"/>
  <c r="J208"/>
  <c r="K211"/>
  <c r="J211"/>
  <c r="L208" l="1"/>
  <c r="L211"/>
  <c r="J209" l="1"/>
  <c r="L209" s="1"/>
  <c r="J210"/>
  <c r="L210" s="1"/>
  <c r="J216"/>
  <c r="L216" s="1"/>
  <c r="J217"/>
  <c r="L217" s="1"/>
  <c r="K219"/>
  <c r="K212" l="1"/>
  <c r="J212"/>
  <c r="L212" l="1"/>
  <c r="J213"/>
  <c r="L213" s="1"/>
  <c r="J214" l="1"/>
  <c r="L214" s="1"/>
  <c r="J215"/>
  <c r="L215" s="1"/>
  <c r="J218" l="1"/>
  <c r="L218" s="1"/>
  <c r="J219" l="1"/>
  <c r="L219" l="1"/>
  <c r="J220"/>
  <c r="L220" s="1"/>
  <c r="J221" l="1"/>
  <c r="L221" s="1"/>
  <c r="K222" l="1"/>
  <c r="J222"/>
  <c r="L222" l="1"/>
  <c r="K223"/>
  <c r="J223"/>
  <c r="J224"/>
  <c r="L224" s="1"/>
  <c r="L223" l="1"/>
  <c r="J225"/>
  <c r="L225" s="1"/>
  <c r="J226" l="1"/>
  <c r="K227"/>
  <c r="J227"/>
  <c r="K228"/>
  <c r="J228"/>
  <c r="J229"/>
  <c r="L229" s="1"/>
  <c r="L227" l="1"/>
  <c r="L226"/>
  <c r="L228"/>
  <c r="J230" l="1"/>
  <c r="L230" s="1"/>
  <c r="J231" l="1"/>
  <c r="L231" s="1"/>
  <c r="K320" l="1"/>
  <c r="J320"/>
  <c r="K319"/>
  <c r="J319"/>
  <c r="K318"/>
  <c r="J318"/>
  <c r="K317"/>
  <c r="J317"/>
  <c r="K316"/>
  <c r="J316"/>
  <c r="K315"/>
  <c r="J315"/>
  <c r="K314"/>
  <c r="J314"/>
  <c r="K313"/>
  <c r="J313"/>
  <c r="K312"/>
  <c r="J312"/>
  <c r="K311"/>
  <c r="J311"/>
  <c r="K310"/>
  <c r="J310"/>
  <c r="K309"/>
  <c r="J309"/>
  <c r="K308"/>
  <c r="J308"/>
  <c r="K307"/>
  <c r="J307"/>
  <c r="K306"/>
  <c r="J306"/>
  <c r="K305"/>
  <c r="J305"/>
  <c r="K304"/>
  <c r="J304"/>
  <c r="K303"/>
  <c r="J303"/>
  <c r="K302"/>
  <c r="J302"/>
  <c r="K301"/>
  <c r="J301"/>
  <c r="K299"/>
  <c r="J299"/>
  <c r="K298"/>
  <c r="J298"/>
  <c r="K297"/>
  <c r="J297"/>
  <c r="J295"/>
  <c r="K292"/>
  <c r="J292"/>
  <c r="K291"/>
  <c r="J291"/>
  <c r="K290"/>
  <c r="J290"/>
  <c r="K289"/>
  <c r="J289"/>
  <c r="K288"/>
  <c r="J288"/>
  <c r="K287"/>
  <c r="J287"/>
  <c r="K286"/>
  <c r="J286"/>
  <c r="K285"/>
  <c r="J285"/>
  <c r="K284"/>
  <c r="J284"/>
  <c r="K283"/>
  <c r="J283"/>
  <c r="K282"/>
  <c r="J282"/>
  <c r="K281"/>
  <c r="J281"/>
  <c r="K280"/>
  <c r="J280"/>
  <c r="K279"/>
  <c r="J279"/>
  <c r="K278"/>
  <c r="J278"/>
  <c r="K277"/>
  <c r="J277"/>
  <c r="K276"/>
  <c r="J276"/>
  <c r="K275"/>
  <c r="J275"/>
  <c r="K274"/>
  <c r="J274"/>
  <c r="K273"/>
  <c r="J273"/>
  <c r="K272"/>
  <c r="J272"/>
  <c r="K271"/>
  <c r="J271"/>
  <c r="K270"/>
  <c r="J270"/>
  <c r="K269"/>
  <c r="J269"/>
  <c r="K268"/>
  <c r="J268"/>
  <c r="K267"/>
  <c r="J267"/>
  <c r="K266"/>
  <c r="J266"/>
  <c r="K265"/>
  <c r="J265"/>
  <c r="K264"/>
  <c r="J264"/>
  <c r="K263"/>
  <c r="J263"/>
  <c r="K262"/>
  <c r="J262"/>
  <c r="K261"/>
  <c r="J261"/>
  <c r="K260"/>
  <c r="J260"/>
  <c r="K259"/>
  <c r="J259"/>
  <c r="K258"/>
  <c r="J258"/>
  <c r="K257"/>
  <c r="J257"/>
  <c r="K256"/>
  <c r="J256"/>
  <c r="K255"/>
  <c r="J255"/>
  <c r="K254"/>
  <c r="J254"/>
  <c r="K253"/>
  <c r="J253"/>
  <c r="K252"/>
  <c r="J252"/>
  <c r="K251"/>
  <c r="J251"/>
  <c r="K250"/>
  <c r="J250"/>
  <c r="K249"/>
  <c r="J249"/>
  <c r="K248"/>
  <c r="J248"/>
  <c r="K247"/>
  <c r="J247"/>
  <c r="K246"/>
  <c r="J246"/>
  <c r="K245"/>
  <c r="J245"/>
  <c r="K244"/>
  <c r="J244"/>
  <c r="K243"/>
  <c r="J243"/>
  <c r="K242"/>
  <c r="J242"/>
  <c r="K241"/>
  <c r="J241"/>
  <c r="K240"/>
  <c r="J240"/>
  <c r="K239"/>
  <c r="J239"/>
  <c r="K238"/>
  <c r="J238"/>
  <c r="K237"/>
  <c r="J237"/>
  <c r="K236"/>
  <c r="J236"/>
  <c r="K235"/>
  <c r="J235"/>
  <c r="K234"/>
  <c r="J234"/>
  <c r="K233"/>
  <c r="J233"/>
  <c r="K232"/>
  <c r="J232"/>
  <c r="J321"/>
  <c r="K321"/>
  <c r="L270" l="1"/>
  <c r="L306"/>
  <c r="L267"/>
  <c r="L238"/>
  <c r="L240"/>
  <c r="L316"/>
  <c r="L239"/>
  <c r="L315"/>
  <c r="L317"/>
  <c r="L319"/>
  <c r="L311"/>
  <c r="L242"/>
  <c r="L245"/>
  <c r="L246"/>
  <c r="L254"/>
  <c r="L255"/>
  <c r="L256"/>
  <c r="L258"/>
  <c r="L278"/>
  <c r="L286"/>
  <c r="L287"/>
  <c r="L288"/>
  <c r="L290"/>
  <c r="L298"/>
  <c r="L302"/>
  <c r="L303"/>
  <c r="L251"/>
  <c r="L314"/>
  <c r="L235"/>
  <c r="L261"/>
  <c r="L262"/>
  <c r="L271"/>
  <c r="L272"/>
  <c r="L274"/>
  <c r="L277"/>
  <c r="L283"/>
  <c r="L237"/>
  <c r="L248"/>
  <c r="L250"/>
  <c r="L259"/>
  <c r="L263"/>
  <c r="L269"/>
  <c r="L280"/>
  <c r="L282"/>
  <c r="L291"/>
  <c r="L307"/>
  <c r="L313"/>
  <c r="L320"/>
  <c r="L232"/>
  <c r="L234"/>
  <c r="L243"/>
  <c r="L247"/>
  <c r="L253"/>
  <c r="L264"/>
  <c r="L266"/>
  <c r="L275"/>
  <c r="L279"/>
  <c r="L285"/>
  <c r="L297"/>
  <c r="L310"/>
  <c r="L312"/>
  <c r="L236"/>
  <c r="L241"/>
  <c r="L244"/>
  <c r="L249"/>
  <c r="L252"/>
  <c r="L257"/>
  <c r="L260"/>
  <c r="L265"/>
  <c r="L268"/>
  <c r="L273"/>
  <c r="L276"/>
  <c r="L281"/>
  <c r="L284"/>
  <c r="L289"/>
  <c r="L292"/>
  <c r="L301"/>
  <c r="L304"/>
  <c r="L309"/>
  <c r="L318"/>
  <c r="L295"/>
  <c r="L299"/>
  <c r="L305"/>
  <c r="L308"/>
  <c r="L233"/>
  <c r="L321"/>
  <c r="L322" l="1"/>
</calcChain>
</file>

<file path=xl/sharedStrings.xml><?xml version="1.0" encoding="utf-8"?>
<sst xmlns="http://schemas.openxmlformats.org/spreadsheetml/2006/main" count="642" uniqueCount="152">
  <si>
    <t>DATE</t>
  </si>
  <si>
    <t>SCRIP</t>
  </si>
  <si>
    <t>STRIKE PRICE</t>
  </si>
  <si>
    <t>LOT</t>
  </si>
  <si>
    <t>RECO</t>
  </si>
  <si>
    <t>RATE</t>
  </si>
  <si>
    <t>TGT1</t>
  </si>
  <si>
    <t>TGT2</t>
  </si>
  <si>
    <t>PROFIT / LOSS</t>
  </si>
  <si>
    <t>TOTAL P &amp; L</t>
  </si>
  <si>
    <t>BUY</t>
  </si>
  <si>
    <t>TOTAL PROFIT</t>
  </si>
  <si>
    <t>OPTION SIGNATURE</t>
  </si>
  <si>
    <t>HINDALCO PUT</t>
  </si>
  <si>
    <t>LOT SIZE</t>
  </si>
  <si>
    <t>UBL CALL</t>
  </si>
  <si>
    <t>UPL CALL</t>
  </si>
  <si>
    <t>IDBI CALL</t>
  </si>
  <si>
    <t>RECLTD CALL</t>
  </si>
  <si>
    <t>ADANIENT CAL</t>
  </si>
  <si>
    <t>MINDTRE CALL</t>
  </si>
  <si>
    <t>VOLTAS CALL</t>
  </si>
  <si>
    <t>NIITECH CALL</t>
  </si>
  <si>
    <t>BANKBARODA PUT</t>
  </si>
  <si>
    <t>TITAN CALL</t>
  </si>
  <si>
    <t>CASTROLIND</t>
  </si>
  <si>
    <t>CANBANK CALL</t>
  </si>
  <si>
    <t>IRB CALL</t>
  </si>
  <si>
    <t>HAVELL CALL</t>
  </si>
  <si>
    <t>INDIANBANK CALL</t>
  </si>
  <si>
    <t>INDIGO CALL</t>
  </si>
  <si>
    <t>SUNTV CALL</t>
  </si>
  <si>
    <t>WOCKPHARMA CALL</t>
  </si>
  <si>
    <t>TATAELXSI CALL</t>
  </si>
  <si>
    <t>PCJWELLER PUT</t>
  </si>
  <si>
    <t>KOTAKBANK CALL</t>
  </si>
  <si>
    <t>JETAIRWAY PUT</t>
  </si>
  <si>
    <t>RCOM CALL</t>
  </si>
  <si>
    <t>BAJFINACE CALL</t>
  </si>
  <si>
    <t>TVSMOTOR PUT</t>
  </si>
  <si>
    <t>SUNPHARMA CALL</t>
  </si>
  <si>
    <t>LICHSGIN CALL</t>
  </si>
  <si>
    <t>RELCAPITAL CALL</t>
  </si>
  <si>
    <t>MFSL CALL</t>
  </si>
  <si>
    <t>NCC CALL</t>
  </si>
  <si>
    <t>ADANIENT PUT</t>
  </si>
  <si>
    <t>TV18BRDCST PUT</t>
  </si>
  <si>
    <t>ADANIENT CALL</t>
  </si>
  <si>
    <t>JUSTDIAL CALL</t>
  </si>
  <si>
    <t>INFIBEAM CALL</t>
  </si>
  <si>
    <t>JINDALSTEEL CALL</t>
  </si>
  <si>
    <t>BAJFINACE PUT</t>
  </si>
  <si>
    <t>BALRAMPURCHI PUT</t>
  </si>
  <si>
    <t>SAIL CALL</t>
  </si>
  <si>
    <t>NCC PUT</t>
  </si>
  <si>
    <t>DHFL PUT</t>
  </si>
  <si>
    <t>BANKNIFTY PUT</t>
  </si>
  <si>
    <t>MUTHOOTFI CALL</t>
  </si>
  <si>
    <t>JISALJLEQS CALL</t>
  </si>
  <si>
    <t>NATIONALALUMI CALL</t>
  </si>
  <si>
    <t>INFIBEAM PUT</t>
  </si>
  <si>
    <t>BPCL</t>
  </si>
  <si>
    <t>BAJFINANCE CALL</t>
  </si>
  <si>
    <t>MCDOWELL-N PUT</t>
  </si>
  <si>
    <t>TV18BRDCST CALL</t>
  </si>
  <si>
    <t>MINDTRE PUT</t>
  </si>
  <si>
    <t>JINDALSTEEL PUT</t>
  </si>
  <si>
    <t>BATAINDIA PUT</t>
  </si>
  <si>
    <t>CEAT CALL</t>
  </si>
  <si>
    <t>MCDOWELL-N CALL</t>
  </si>
  <si>
    <t>PNB CALL</t>
  </si>
  <si>
    <t>NIITECH PUT</t>
  </si>
  <si>
    <t>IOC CALL</t>
  </si>
  <si>
    <t>RELCAPITAL PUT</t>
  </si>
  <si>
    <t>CGPOWER CALL</t>
  </si>
  <si>
    <t>IDEA CALL</t>
  </si>
  <si>
    <t>SAIL PUT</t>
  </si>
  <si>
    <t>SRF CALL</t>
  </si>
  <si>
    <t>MINDTREE CALL</t>
  </si>
  <si>
    <t>INDIACEM CALL</t>
  </si>
  <si>
    <t>NIITTECH CALL</t>
  </si>
  <si>
    <t>JISALJLEQS PUT</t>
  </si>
  <si>
    <t>IBULHSGFIN PUT</t>
  </si>
  <si>
    <t>MANAPPURAM CALL</t>
  </si>
  <si>
    <t>IBULHSGFIN CALL</t>
  </si>
  <si>
    <t>MOTHERSUMI CALL</t>
  </si>
  <si>
    <t>BEML CALL</t>
  </si>
  <si>
    <t>JISLJALEQ CALL</t>
  </si>
  <si>
    <t>UJJIVAN CALL</t>
  </si>
  <si>
    <t>JETAIRWAY CALL</t>
  </si>
  <si>
    <t>BEL CALL</t>
  </si>
  <si>
    <t>DIVISLAB CALL</t>
  </si>
  <si>
    <t>STAR CALL</t>
  </si>
  <si>
    <t>BIOCON Call</t>
  </si>
  <si>
    <t>HINDALCO CALL</t>
  </si>
  <si>
    <t>ZEEL CALL</t>
  </si>
  <si>
    <t>CASTROLIND CALL</t>
  </si>
  <si>
    <t>STAR PUT</t>
  </si>
  <si>
    <t>BHARTIAIRTEL CALL</t>
  </si>
  <si>
    <t>SRF PUT</t>
  </si>
  <si>
    <t>KSCL PUT</t>
  </si>
  <si>
    <t>PFC CALL</t>
  </si>
  <si>
    <t>TATACOMM CALL</t>
  </si>
  <si>
    <t>ZEEL PUT</t>
  </si>
  <si>
    <t>BSOFT PUT</t>
  </si>
  <si>
    <t>ICICIBANK CALL</t>
  </si>
  <si>
    <t>REPCOHOME CALL</t>
  </si>
  <si>
    <t>DLF CALL</t>
  </si>
  <si>
    <t>ICICIPRULIFE CALL</t>
  </si>
  <si>
    <t>TATAMTRDVR CALL</t>
  </si>
  <si>
    <t>SRT CALL</t>
  </si>
  <si>
    <t>JUSTDIAL PUT</t>
  </si>
  <si>
    <t>DCBBANK CALL</t>
  </si>
  <si>
    <t>PCJWELLER CALL</t>
  </si>
  <si>
    <t>TATAMOTRDVR CALL</t>
  </si>
  <si>
    <t>PCJEWELLER PUT</t>
  </si>
  <si>
    <t>KAJARIECE CALL</t>
  </si>
  <si>
    <t>TATAGLOBAL CALL</t>
  </si>
  <si>
    <t>KTKBANK CALL</t>
  </si>
  <si>
    <t>BHARATFORG PUT</t>
  </si>
  <si>
    <t>SYNDICATEBANK CALL</t>
  </si>
  <si>
    <t>YESBANK CALL</t>
  </si>
  <si>
    <t>JISLJALEQ PUT</t>
  </si>
  <si>
    <t>PCJEWELLER CALL</t>
  </si>
  <si>
    <t>ADANIPOWER CALL</t>
  </si>
  <si>
    <t>RECLTD PUT</t>
  </si>
  <si>
    <t>ULTRACEMCO CALL</t>
  </si>
  <si>
    <t>ASIANPAINT CALL</t>
  </si>
  <si>
    <t>JINDALSTEL PUT</t>
  </si>
  <si>
    <t>JINDALSTEL CALL</t>
  </si>
  <si>
    <t>EICHERMOTO CALL</t>
  </si>
  <si>
    <t>RBLBANK PUT</t>
  </si>
  <si>
    <t>BANKINDIA PUT</t>
  </si>
  <si>
    <t>RBLBANK CALL</t>
  </si>
  <si>
    <t>ASHOKLEY PUT</t>
  </si>
  <si>
    <t>MANAPPURAM PUT</t>
  </si>
  <si>
    <t>IBULHSGFI CALL</t>
  </si>
  <si>
    <t>HINDPETRO PUT</t>
  </si>
  <si>
    <t>NMDC CALL</t>
  </si>
  <si>
    <t>IBULHSGFI PUT</t>
  </si>
  <si>
    <t>STOPLOSS</t>
  </si>
  <si>
    <t>BATAINDIA CALL</t>
  </si>
  <si>
    <t>PEL CALL</t>
  </si>
  <si>
    <t>INFY PUT</t>
  </si>
  <si>
    <t>PEL PUT</t>
  </si>
  <si>
    <t>TATAMOTR CALL</t>
  </si>
  <si>
    <t>PNB PUT</t>
  </si>
  <si>
    <t>TITAN PUT</t>
  </si>
  <si>
    <t>DRREEDY CALL</t>
  </si>
  <si>
    <t>INFRATEL CALL</t>
  </si>
  <si>
    <t>ADANIPORTS CALL</t>
  </si>
  <si>
    <t>LTFH CALL</t>
  </si>
</sst>
</file>

<file path=xl/styles.xml><?xml version="1.0" encoding="utf-8"?>
<styleSheet xmlns="http://schemas.openxmlformats.org/spreadsheetml/2006/main">
  <numFmts count="5">
    <numFmt numFmtId="164" formatCode="dd/mm/yy"/>
    <numFmt numFmtId="165" formatCode="[$-409]d\-mmm\-yyyy;@"/>
    <numFmt numFmtId="166" formatCode="0.00;[Red]0.00"/>
    <numFmt numFmtId="167" formatCode="0;[Red]0"/>
    <numFmt numFmtId="168" formatCode="0.0;[Red]0.0"/>
  </numFmts>
  <fonts count="10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4" xfId="0" applyFont="1" applyFill="1" applyBorder="1" applyAlignment="1"/>
    <xf numFmtId="0" fontId="1" fillId="2" borderId="0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2" fontId="2" fillId="2" borderId="8" xfId="0" applyNumberFormat="1" applyFont="1" applyFill="1" applyBorder="1" applyAlignment="1">
      <alignment horizontal="center" vertical="center"/>
    </xf>
    <xf numFmtId="165" fontId="3" fillId="3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166" fontId="4" fillId="3" borderId="8" xfId="0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left"/>
    </xf>
    <xf numFmtId="167" fontId="4" fillId="3" borderId="8" xfId="0" applyNumberFormat="1" applyFont="1" applyFill="1" applyBorder="1" applyAlignment="1">
      <alignment horizontal="center" vertical="center"/>
    </xf>
    <xf numFmtId="1" fontId="4" fillId="3" borderId="8" xfId="0" applyNumberFormat="1" applyFont="1" applyFill="1" applyBorder="1" applyAlignment="1">
      <alignment horizontal="center" vertical="center"/>
    </xf>
    <xf numFmtId="0" fontId="0" fillId="2" borderId="0" xfId="0" applyFill="1"/>
    <xf numFmtId="0" fontId="8" fillId="2" borderId="0" xfId="1" applyFont="1" applyFill="1" applyAlignment="1">
      <alignment horizontal="left"/>
    </xf>
    <xf numFmtId="0" fontId="9" fillId="2" borderId="0" xfId="1" applyFont="1" applyFill="1" applyAlignment="1">
      <alignment horizontal="left"/>
    </xf>
    <xf numFmtId="168" fontId="4" fillId="3" borderId="8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166" fontId="7" fillId="3" borderId="9" xfId="0" applyNumberFormat="1" applyFont="1" applyFill="1" applyBorder="1" applyAlignment="1">
      <alignment horizontal="center" vertical="center"/>
    </xf>
    <xf numFmtId="166" fontId="7" fillId="3" borderId="1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</cellXfs>
  <cellStyles count="2">
    <cellStyle name="Excel Built-in Normal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942975</xdr:colOff>
      <xdr:row>3</xdr:row>
      <xdr:rowOff>238125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52650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5"/>
  <sheetViews>
    <sheetView tabSelected="1" workbookViewId="0">
      <selection activeCell="A9" sqref="A9:XFD9"/>
    </sheetView>
  </sheetViews>
  <sheetFormatPr defaultColWidth="16.140625" defaultRowHeight="15"/>
  <cols>
    <col min="1" max="1" width="17.140625" customWidth="1"/>
    <col min="2" max="2" width="24.42578125" bestFit="1" customWidth="1"/>
    <col min="3" max="3" width="13.7109375" bestFit="1" customWidth="1"/>
    <col min="4" max="5" width="10" customWidth="1"/>
    <col min="6" max="6" width="8.5703125" customWidth="1"/>
    <col min="7" max="7" width="8.28515625" customWidth="1"/>
    <col min="8" max="8" width="8.5703125" customWidth="1"/>
    <col min="9" max="9" width="9.5703125" customWidth="1"/>
    <col min="10" max="10" width="12.140625" customWidth="1"/>
    <col min="11" max="11" width="10.5703125" customWidth="1"/>
    <col min="12" max="12" width="14.28515625" customWidth="1"/>
  </cols>
  <sheetData>
    <row r="1" spans="1:13" ht="21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3"/>
      <c r="M1" s="33"/>
    </row>
    <row r="2" spans="1:13" ht="15" customHeight="1">
      <c r="A2" s="3"/>
      <c r="B2" s="4"/>
      <c r="C2" s="33" t="s">
        <v>12</v>
      </c>
      <c r="D2" s="33"/>
      <c r="E2" s="33"/>
      <c r="F2" s="33"/>
      <c r="G2" s="33"/>
      <c r="H2" s="33"/>
      <c r="I2" s="33"/>
      <c r="J2" s="4"/>
      <c r="K2" s="4"/>
      <c r="L2" s="33"/>
      <c r="M2" s="33"/>
    </row>
    <row r="3" spans="1:13" ht="15" customHeight="1">
      <c r="A3" s="3"/>
      <c r="B3" s="4"/>
      <c r="C3" s="33"/>
      <c r="D3" s="33"/>
      <c r="E3" s="33"/>
      <c r="F3" s="33"/>
      <c r="G3" s="33"/>
      <c r="H3" s="33"/>
      <c r="I3" s="33"/>
      <c r="J3" s="4"/>
      <c r="K3" s="4"/>
      <c r="L3" s="33"/>
      <c r="M3" s="33"/>
    </row>
    <row r="4" spans="1:13" ht="21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33"/>
      <c r="M4" s="33"/>
    </row>
    <row r="5" spans="1:13" ht="15.75" customHeight="1">
      <c r="A5" s="20" t="s">
        <v>0</v>
      </c>
      <c r="B5" s="21" t="s">
        <v>1</v>
      </c>
      <c r="C5" s="23" t="s">
        <v>2</v>
      </c>
      <c r="D5" s="21" t="s">
        <v>14</v>
      </c>
      <c r="E5" s="23" t="s">
        <v>3</v>
      </c>
      <c r="F5" s="21" t="s">
        <v>4</v>
      </c>
      <c r="G5" s="26" t="s">
        <v>5</v>
      </c>
      <c r="H5" s="26" t="s">
        <v>6</v>
      </c>
      <c r="I5" s="26" t="s">
        <v>7</v>
      </c>
      <c r="J5" s="21" t="s">
        <v>8</v>
      </c>
      <c r="K5" s="21"/>
      <c r="L5" s="26" t="s">
        <v>9</v>
      </c>
      <c r="M5" s="15"/>
    </row>
    <row r="6" spans="1:13" ht="15.75" customHeight="1">
      <c r="A6" s="20"/>
      <c r="B6" s="22"/>
      <c r="C6" s="24"/>
      <c r="D6" s="21"/>
      <c r="E6" s="24"/>
      <c r="F6" s="21"/>
      <c r="G6" s="26"/>
      <c r="H6" s="26"/>
      <c r="I6" s="26"/>
      <c r="J6" s="21"/>
      <c r="K6" s="21"/>
      <c r="L6" s="26"/>
      <c r="M6" s="17" t="s">
        <v>140</v>
      </c>
    </row>
    <row r="7" spans="1:13" ht="15.75">
      <c r="A7" s="20"/>
      <c r="B7" s="22"/>
      <c r="C7" s="25"/>
      <c r="D7" s="21"/>
      <c r="E7" s="25"/>
      <c r="F7" s="21"/>
      <c r="G7" s="26"/>
      <c r="H7" s="26"/>
      <c r="I7" s="26"/>
      <c r="J7" s="7" t="s">
        <v>6</v>
      </c>
      <c r="K7" s="7" t="s">
        <v>7</v>
      </c>
      <c r="L7" s="26"/>
      <c r="M7" s="16"/>
    </row>
    <row r="8" spans="1:13" ht="15.75">
      <c r="A8" s="8"/>
      <c r="B8" s="9"/>
      <c r="C8" s="9"/>
      <c r="D8" s="9"/>
      <c r="E8" s="9"/>
      <c r="F8" s="9"/>
      <c r="G8" s="10"/>
      <c r="H8" s="10"/>
      <c r="I8" s="10"/>
      <c r="J8" s="10"/>
      <c r="K8" s="10"/>
      <c r="L8" s="11"/>
    </row>
    <row r="9" spans="1:13" s="12" customFormat="1" ht="15.75">
      <c r="A9" s="8">
        <v>43822</v>
      </c>
      <c r="B9" s="9" t="s">
        <v>50</v>
      </c>
      <c r="C9" s="9">
        <v>150</v>
      </c>
      <c r="D9" s="9">
        <v>3200</v>
      </c>
      <c r="E9" s="9">
        <v>5</v>
      </c>
      <c r="F9" s="9" t="s">
        <v>10</v>
      </c>
      <c r="G9" s="10">
        <v>10</v>
      </c>
      <c r="H9" s="10">
        <v>12.2</v>
      </c>
      <c r="I9" s="10">
        <v>13.1</v>
      </c>
      <c r="J9" s="13">
        <f t="shared" ref="J9" si="0">IF(F9="BUY",(H9-G9)*E9*D9,(G9-H9)*D9)</f>
        <v>35199.999999999985</v>
      </c>
      <c r="K9" s="13">
        <v>0</v>
      </c>
      <c r="L9" s="13">
        <f t="shared" ref="L9" si="1">SUM(J9,K9)</f>
        <v>35199.999999999985</v>
      </c>
      <c r="M9" s="11">
        <v>8.35</v>
      </c>
    </row>
    <row r="10" spans="1:13" s="12" customFormat="1" ht="15.75">
      <c r="A10" s="8">
        <v>43810</v>
      </c>
      <c r="B10" s="9" t="s">
        <v>107</v>
      </c>
      <c r="C10" s="9">
        <v>220</v>
      </c>
      <c r="D10" s="9">
        <v>2800</v>
      </c>
      <c r="E10" s="9">
        <v>5</v>
      </c>
      <c r="F10" s="9" t="s">
        <v>10</v>
      </c>
      <c r="G10" s="10">
        <v>9.8000000000000007</v>
      </c>
      <c r="H10" s="10">
        <v>10.55</v>
      </c>
      <c r="I10" s="10">
        <v>11.8</v>
      </c>
      <c r="J10" s="13">
        <f t="shared" ref="J10" si="2">IF(F10="BUY",(H10-G10)*E10*D10,(G10-H10)*D10)</f>
        <v>10500</v>
      </c>
      <c r="K10" s="13">
        <f t="shared" ref="K10" si="3">IF(I10=0,"0.00",IF(F10="BUY",E10*(I10-H10)*D10,(H10-I10)*D10))</f>
        <v>17500</v>
      </c>
      <c r="L10" s="13">
        <f t="shared" ref="L10" si="4">SUM(J10,K10)</f>
        <v>28000</v>
      </c>
      <c r="M10" s="11">
        <v>8</v>
      </c>
    </row>
    <row r="11" spans="1:13" s="12" customFormat="1" ht="15.75">
      <c r="A11" s="8">
        <v>43809</v>
      </c>
      <c r="B11" s="9" t="s">
        <v>111</v>
      </c>
      <c r="C11" s="9">
        <v>560</v>
      </c>
      <c r="D11" s="9">
        <v>14000</v>
      </c>
      <c r="E11" s="9">
        <v>5</v>
      </c>
      <c r="F11" s="9" t="s">
        <v>10</v>
      </c>
      <c r="G11" s="10">
        <v>26</v>
      </c>
      <c r="H11" s="10">
        <v>26</v>
      </c>
      <c r="I11" s="10">
        <v>0</v>
      </c>
      <c r="J11" s="13">
        <f t="shared" ref="J11" si="5">IF(F11="BUY",(H11-G11)*E11*D11,(G11-H11)*D11)</f>
        <v>0</v>
      </c>
      <c r="K11" s="13">
        <v>0</v>
      </c>
      <c r="L11" s="13">
        <f t="shared" ref="L11" si="6">SUM(J11,K11)</f>
        <v>0</v>
      </c>
      <c r="M11" s="11">
        <v>0</v>
      </c>
    </row>
    <row r="12" spans="1:13" s="12" customFormat="1" ht="15.75">
      <c r="A12" s="8">
        <v>43808</v>
      </c>
      <c r="B12" s="9" t="s">
        <v>54</v>
      </c>
      <c r="C12" s="9">
        <v>50</v>
      </c>
      <c r="D12" s="9">
        <v>8000</v>
      </c>
      <c r="E12" s="9">
        <v>5</v>
      </c>
      <c r="F12" s="9" t="s">
        <v>10</v>
      </c>
      <c r="G12" s="10">
        <v>2</v>
      </c>
      <c r="H12" s="10">
        <v>2</v>
      </c>
      <c r="I12" s="10">
        <v>0</v>
      </c>
      <c r="J12" s="13">
        <f t="shared" ref="J12" si="7">IF(F12="BUY",(H12-G12)*E12*D12,(G12-H12)*D12)</f>
        <v>0</v>
      </c>
      <c r="K12" s="13" t="str">
        <f t="shared" ref="K12" si="8">IF(I12=0,"0.00",IF(F12="BUY",E12*(I12-H12)*D12,(H12-I12)*D12))</f>
        <v>0.00</v>
      </c>
      <c r="L12" s="13">
        <f t="shared" ref="L12" si="9">SUM(J12,K12)</f>
        <v>0</v>
      </c>
      <c r="M12" s="11">
        <v>0</v>
      </c>
    </row>
    <row r="13" spans="1:13" s="12" customFormat="1" ht="15.75">
      <c r="A13" s="8">
        <v>43805</v>
      </c>
      <c r="B13" s="9" t="s">
        <v>54</v>
      </c>
      <c r="C13" s="9">
        <v>55</v>
      </c>
      <c r="D13" s="9">
        <v>8000</v>
      </c>
      <c r="E13" s="9">
        <v>5</v>
      </c>
      <c r="F13" s="9" t="s">
        <v>10</v>
      </c>
      <c r="G13" s="10">
        <v>3.35</v>
      </c>
      <c r="H13" s="10">
        <v>4</v>
      </c>
      <c r="I13" s="10">
        <v>4.5999999999999996</v>
      </c>
      <c r="J13" s="13">
        <f t="shared" ref="J13" si="10">IF(F13="BUY",(H13-G13)*E13*D13,(G13-H13)*D13)</f>
        <v>25999.999999999996</v>
      </c>
      <c r="K13" s="13">
        <f t="shared" ref="K13" si="11">IF(I13=0,"0.00",IF(F13="BUY",E13*(I13-H13)*D13,(H13-I13)*D13))</f>
        <v>23999.999999999985</v>
      </c>
      <c r="L13" s="13">
        <f t="shared" ref="L13" si="12">SUM(J13,K13)</f>
        <v>49999.999999999985</v>
      </c>
      <c r="M13" s="11">
        <v>2.8</v>
      </c>
    </row>
    <row r="14" spans="1:13" s="12" customFormat="1" ht="15.75">
      <c r="A14" s="8">
        <v>43804</v>
      </c>
      <c r="B14" s="9" t="s">
        <v>128</v>
      </c>
      <c r="C14" s="9">
        <v>150</v>
      </c>
      <c r="D14" s="9">
        <v>3200</v>
      </c>
      <c r="E14" s="9">
        <v>5</v>
      </c>
      <c r="F14" s="9" t="s">
        <v>10</v>
      </c>
      <c r="G14" s="10">
        <v>7.3</v>
      </c>
      <c r="H14" s="10">
        <v>8.3000000000000007</v>
      </c>
      <c r="I14" s="10">
        <v>9.9</v>
      </c>
      <c r="J14" s="13">
        <f t="shared" ref="J14" si="13">IF(F14="BUY",(H14-G14)*E14*D14,(G14-H14)*D14)</f>
        <v>16000.000000000015</v>
      </c>
      <c r="K14" s="13">
        <f t="shared" ref="K14" si="14">IF(I14=0,"0.00",IF(F14="BUY",E14*(I14-H14)*D14,(H14-I14)*D14))</f>
        <v>25599.999999999993</v>
      </c>
      <c r="L14" s="13">
        <f t="shared" ref="L14" si="15">SUM(J14,K14)</f>
        <v>41600.000000000007</v>
      </c>
      <c r="M14" s="11">
        <v>6</v>
      </c>
    </row>
    <row r="15" spans="1:13" s="12" customFormat="1" ht="15.75">
      <c r="A15" s="8">
        <v>43803</v>
      </c>
      <c r="B15" s="9" t="s">
        <v>138</v>
      </c>
      <c r="C15" s="9">
        <v>110</v>
      </c>
      <c r="D15" s="9">
        <v>6000</v>
      </c>
      <c r="E15" s="9">
        <v>5</v>
      </c>
      <c r="F15" s="9" t="s">
        <v>10</v>
      </c>
      <c r="G15" s="10">
        <v>4.8</v>
      </c>
      <c r="H15" s="10">
        <v>5.6</v>
      </c>
      <c r="I15" s="10">
        <v>6</v>
      </c>
      <c r="J15" s="13">
        <f t="shared" ref="J15" si="16">IF(F15="BUY",(H15-G15)*E15*D15,(G15-H15)*D15)</f>
        <v>23999.999999999996</v>
      </c>
      <c r="K15" s="13">
        <f t="shared" ref="K15" si="17">IF(I15=0,"0.00",IF(F15="BUY",E15*(I15-H15)*D15,(H15-I15)*D15))</f>
        <v>12000.000000000011</v>
      </c>
      <c r="L15" s="13">
        <f t="shared" ref="L15" si="18">SUM(J15,K15)</f>
        <v>36000.000000000007</v>
      </c>
      <c r="M15" s="11">
        <v>3.8</v>
      </c>
    </row>
    <row r="16" spans="1:13" s="12" customFormat="1" ht="15.75">
      <c r="A16" s="8">
        <v>43798</v>
      </c>
      <c r="B16" s="9" t="s">
        <v>124</v>
      </c>
      <c r="C16" s="9">
        <v>65</v>
      </c>
      <c r="D16" s="9">
        <v>10000</v>
      </c>
      <c r="E16" s="9">
        <v>5</v>
      </c>
      <c r="F16" s="9" t="s">
        <v>10</v>
      </c>
      <c r="G16" s="10">
        <v>3.2</v>
      </c>
      <c r="H16" s="10">
        <v>4.2</v>
      </c>
      <c r="I16" s="10">
        <v>5</v>
      </c>
      <c r="J16" s="13">
        <f t="shared" ref="J16" si="19">IF(F16="BUY",(H16-G16)*E16*D16,(G16-H16)*D16)</f>
        <v>50000</v>
      </c>
      <c r="K16" s="13">
        <f t="shared" ref="K16" si="20">IF(I16=0,"0.00",IF(F16="BUY",E16*(I16-H16)*D16,(H16-I16)*D16))</f>
        <v>39999.999999999993</v>
      </c>
      <c r="L16" s="13">
        <f t="shared" ref="L16" si="21">SUM(J16,K16)</f>
        <v>90000</v>
      </c>
      <c r="M16" s="11">
        <v>3.05</v>
      </c>
    </row>
    <row r="17" spans="1:13" s="12" customFormat="1" ht="15.75">
      <c r="A17" s="8">
        <v>43797</v>
      </c>
      <c r="B17" s="9" t="s">
        <v>151</v>
      </c>
      <c r="C17" s="9">
        <v>105</v>
      </c>
      <c r="D17" s="9">
        <v>4500</v>
      </c>
      <c r="E17" s="9">
        <v>5</v>
      </c>
      <c r="F17" s="9" t="s">
        <v>10</v>
      </c>
      <c r="G17" s="10">
        <v>3.5</v>
      </c>
      <c r="H17" s="10">
        <v>4.5999999999999996</v>
      </c>
      <c r="I17" s="10">
        <v>5.6</v>
      </c>
      <c r="J17" s="13">
        <f t="shared" ref="J17" si="22">IF(F17="BUY",(H17-G17)*E17*D17,(G17-H17)*D17)</f>
        <v>24749.999999999993</v>
      </c>
      <c r="K17" s="13">
        <f t="shared" ref="K17" si="23">IF(I17=0,"0.00",IF(F17="BUY",E17*(I17-H17)*D17,(H17-I17)*D17))</f>
        <v>22500</v>
      </c>
      <c r="L17" s="13">
        <f t="shared" ref="L17" si="24">SUM(J17,K17)</f>
        <v>47249.999999999993</v>
      </c>
      <c r="M17" s="11">
        <v>2.6</v>
      </c>
    </row>
    <row r="18" spans="1:13" s="12" customFormat="1" ht="15.75">
      <c r="A18" s="8">
        <v>43795</v>
      </c>
      <c r="B18" s="9" t="s">
        <v>48</v>
      </c>
      <c r="C18" s="9">
        <v>560</v>
      </c>
      <c r="D18" s="9">
        <v>1400</v>
      </c>
      <c r="E18" s="9">
        <v>5</v>
      </c>
      <c r="F18" s="9" t="s">
        <v>10</v>
      </c>
      <c r="G18" s="10">
        <v>15.3</v>
      </c>
      <c r="H18" s="10">
        <v>18</v>
      </c>
      <c r="I18" s="10">
        <v>23.3</v>
      </c>
      <c r="J18" s="13">
        <f t="shared" ref="J18" si="25">IF(F18="BUY",(H18-G18)*E18*D18,(G18-H18)*D18)</f>
        <v>18899.999999999996</v>
      </c>
      <c r="K18" s="13">
        <v>0</v>
      </c>
      <c r="L18" s="13">
        <f t="shared" ref="L18" si="26">SUM(J18,K18)</f>
        <v>18899.999999999996</v>
      </c>
      <c r="M18" s="11">
        <v>12.3</v>
      </c>
    </row>
    <row r="19" spans="1:13" s="12" customFormat="1" ht="15.75">
      <c r="A19" s="8">
        <v>43794</v>
      </c>
      <c r="B19" s="9" t="s">
        <v>98</v>
      </c>
      <c r="C19" s="9">
        <v>435</v>
      </c>
      <c r="D19" s="9">
        <v>1851</v>
      </c>
      <c r="E19" s="9">
        <v>5</v>
      </c>
      <c r="F19" s="9" t="s">
        <v>10</v>
      </c>
      <c r="G19" s="10">
        <v>13.5</v>
      </c>
      <c r="H19" s="10">
        <v>15.65</v>
      </c>
      <c r="I19" s="10">
        <v>18.649999999999999</v>
      </c>
      <c r="J19" s="13">
        <f t="shared" ref="J19" si="27">IF(F19="BUY",(H19-G19)*E19*D19,(G19-H19)*D19)</f>
        <v>19898.250000000004</v>
      </c>
      <c r="K19" s="13">
        <f t="shared" ref="K19" si="28">IF(I19=0,"0.00",IF(F19="BUY",E19*(I19-H19)*D19,(H19-I19)*D19))</f>
        <v>27764.999999999982</v>
      </c>
      <c r="L19" s="13">
        <f t="shared" ref="L19" si="29">SUM(J19,K19)</f>
        <v>47663.249999999985</v>
      </c>
      <c r="M19" s="11">
        <v>10</v>
      </c>
    </row>
    <row r="20" spans="1:13" s="12" customFormat="1" ht="15.75">
      <c r="A20" s="8">
        <v>43791</v>
      </c>
      <c r="B20" s="9" t="s">
        <v>88</v>
      </c>
      <c r="C20" s="9">
        <v>300</v>
      </c>
      <c r="D20" s="9">
        <v>1600</v>
      </c>
      <c r="E20" s="9">
        <v>5</v>
      </c>
      <c r="F20" s="9" t="s">
        <v>10</v>
      </c>
      <c r="G20" s="10">
        <v>10</v>
      </c>
      <c r="H20" s="10">
        <v>10</v>
      </c>
      <c r="I20" s="10">
        <v>0</v>
      </c>
      <c r="J20" s="13">
        <f t="shared" ref="J20" si="30">IF(F20="BUY",(H20-G20)*E20*D20,(G20-H20)*D20)</f>
        <v>0</v>
      </c>
      <c r="K20" s="13">
        <v>0</v>
      </c>
      <c r="L20" s="13">
        <f t="shared" ref="L20" si="31">SUM(J20,K20)</f>
        <v>0</v>
      </c>
      <c r="M20" s="11">
        <v>10</v>
      </c>
    </row>
    <row r="21" spans="1:13" s="12" customFormat="1" ht="15.75">
      <c r="A21" s="8">
        <v>43790</v>
      </c>
      <c r="B21" s="9" t="s">
        <v>43</v>
      </c>
      <c r="C21" s="9">
        <v>510</v>
      </c>
      <c r="D21" s="9">
        <v>1200</v>
      </c>
      <c r="E21" s="9">
        <v>5</v>
      </c>
      <c r="F21" s="9" t="s">
        <v>10</v>
      </c>
      <c r="G21" s="10">
        <v>20</v>
      </c>
      <c r="H21" s="10">
        <v>23.5</v>
      </c>
      <c r="I21" s="10">
        <v>28</v>
      </c>
      <c r="J21" s="13">
        <f t="shared" ref="J21" si="32">IF(F21="BUY",(H21-G21)*E21*D21,(G21-H21)*D21)</f>
        <v>21000</v>
      </c>
      <c r="K21" s="13">
        <v>0</v>
      </c>
      <c r="L21" s="13">
        <f t="shared" ref="L21" si="33">SUM(J21,K21)</f>
        <v>21000</v>
      </c>
      <c r="M21" s="11">
        <v>18</v>
      </c>
    </row>
    <row r="22" spans="1:13" s="12" customFormat="1" ht="15.75">
      <c r="A22" s="8">
        <v>43789</v>
      </c>
      <c r="B22" s="9" t="s">
        <v>150</v>
      </c>
      <c r="C22" s="9">
        <v>370</v>
      </c>
      <c r="D22" s="9">
        <v>2500</v>
      </c>
      <c r="E22" s="9">
        <v>5</v>
      </c>
      <c r="F22" s="9" t="s">
        <v>10</v>
      </c>
      <c r="G22" s="10">
        <v>12.6</v>
      </c>
      <c r="H22" s="10">
        <v>10.55</v>
      </c>
      <c r="I22" s="10">
        <v>0</v>
      </c>
      <c r="J22" s="13">
        <f t="shared" ref="J22" si="34">IF(F22="BUY",(H22-G22)*E22*D22,(G22-H22)*D22)</f>
        <v>-25624.999999999985</v>
      </c>
      <c r="K22" s="13" t="str">
        <f t="shared" ref="K22" si="35">IF(I22=0,"0.00",IF(F22="BUY",E22*(I22-H22)*D22,(H22-I22)*D22))</f>
        <v>0.00</v>
      </c>
      <c r="L22" s="13">
        <f t="shared" ref="L22" si="36">SUM(J22,K22)</f>
        <v>-25624.999999999985</v>
      </c>
      <c r="M22" s="11">
        <v>10.55</v>
      </c>
    </row>
    <row r="23" spans="1:13" s="12" customFormat="1" ht="15.75">
      <c r="A23" s="8">
        <v>43789</v>
      </c>
      <c r="B23" s="9" t="s">
        <v>75</v>
      </c>
      <c r="C23" s="9">
        <v>7</v>
      </c>
      <c r="D23" s="9">
        <v>28000</v>
      </c>
      <c r="E23" s="9">
        <v>5</v>
      </c>
      <c r="F23" s="9" t="s">
        <v>10</v>
      </c>
      <c r="G23" s="10">
        <v>1.25</v>
      </c>
      <c r="H23" s="10">
        <v>1.25</v>
      </c>
      <c r="I23" s="10">
        <v>0</v>
      </c>
      <c r="J23" s="13">
        <f t="shared" ref="J23" si="37">IF(F23="BUY",(H23-G23)*E23*D23,(G23-H23)*D23)</f>
        <v>0</v>
      </c>
      <c r="K23" s="13" t="str">
        <f t="shared" ref="K23" si="38">IF(I23=0,"0.00",IF(F23="BUY",E23*(I23-H23)*D23,(H23-I23)*D23))</f>
        <v>0.00</v>
      </c>
      <c r="L23" s="13">
        <f t="shared" ref="L23" si="39">SUM(J23,K23)</f>
        <v>0</v>
      </c>
      <c r="M23" s="11">
        <v>1</v>
      </c>
    </row>
    <row r="24" spans="1:13" s="12" customFormat="1" ht="15.75">
      <c r="A24" s="8">
        <v>43788</v>
      </c>
      <c r="B24" s="9" t="s">
        <v>149</v>
      </c>
      <c r="C24" s="9">
        <v>230</v>
      </c>
      <c r="D24" s="9">
        <v>2000</v>
      </c>
      <c r="E24" s="9">
        <v>5</v>
      </c>
      <c r="F24" s="9" t="s">
        <v>10</v>
      </c>
      <c r="G24" s="10">
        <v>14.8</v>
      </c>
      <c r="H24" s="10">
        <v>16.8</v>
      </c>
      <c r="I24" s="10">
        <v>18.600000000000001</v>
      </c>
      <c r="J24" s="13">
        <f t="shared" ref="J24" si="40">IF(F24="BUY",(H24-G24)*E24*D24,(G24-H24)*D24)</f>
        <v>20000</v>
      </c>
      <c r="K24" s="13">
        <f t="shared" ref="K24" si="41">IF(I24=0,"0.00",IF(F24="BUY",E24*(I24-H24)*D24,(H24-I24)*D24))</f>
        <v>18000.000000000007</v>
      </c>
      <c r="L24" s="13">
        <f t="shared" ref="L24" si="42">SUM(J24,K24)</f>
        <v>38000.000000000007</v>
      </c>
      <c r="M24" s="11">
        <v>12.2</v>
      </c>
    </row>
    <row r="25" spans="1:13" s="12" customFormat="1" ht="15.75">
      <c r="A25" s="8">
        <v>43784</v>
      </c>
      <c r="B25" s="9" t="s">
        <v>129</v>
      </c>
      <c r="C25" s="9">
        <v>140</v>
      </c>
      <c r="D25" s="9">
        <v>2800</v>
      </c>
      <c r="E25" s="9">
        <v>5</v>
      </c>
      <c r="F25" s="9" t="s">
        <v>10</v>
      </c>
      <c r="G25" s="10">
        <v>10</v>
      </c>
      <c r="H25" s="10">
        <v>9</v>
      </c>
      <c r="I25" s="10">
        <v>0</v>
      </c>
      <c r="J25" s="13">
        <f t="shared" ref="J25" si="43">IF(F25="BUY",(H25-G25)*E25*D25,(G25-H25)*D25)</f>
        <v>-14000</v>
      </c>
      <c r="K25" s="13" t="str">
        <f t="shared" ref="K25" si="44">IF(I25=0,"0.00",IF(F25="BUY",E25*(I25-H25)*D25,(H25-I25)*D25))</f>
        <v>0.00</v>
      </c>
      <c r="L25" s="13">
        <f t="shared" ref="L25" si="45">SUM(J25,K25)</f>
        <v>-14000</v>
      </c>
      <c r="M25" s="11">
        <v>9</v>
      </c>
    </row>
    <row r="26" spans="1:13" s="12" customFormat="1" ht="15.75">
      <c r="A26" s="8">
        <v>43784</v>
      </c>
      <c r="B26" s="9" t="s">
        <v>142</v>
      </c>
      <c r="C26" s="9">
        <v>1800</v>
      </c>
      <c r="D26" s="9">
        <v>302</v>
      </c>
      <c r="E26" s="9">
        <v>5</v>
      </c>
      <c r="F26" s="9" t="s">
        <v>10</v>
      </c>
      <c r="G26" s="10">
        <v>60</v>
      </c>
      <c r="H26" s="10">
        <v>46</v>
      </c>
      <c r="I26" s="10">
        <v>0</v>
      </c>
      <c r="J26" s="13">
        <f t="shared" ref="J26" si="46">IF(F26="BUY",(H26-G26)*E26*D26,(G26-H26)*D26)</f>
        <v>-21140</v>
      </c>
      <c r="K26" s="13" t="str">
        <f t="shared" ref="K26" si="47">IF(I26=0,"0.00",IF(F26="BUY",E26*(I26-H26)*D26,(H26-I26)*D26))</f>
        <v>0.00</v>
      </c>
      <c r="L26" s="13">
        <f t="shared" ref="L26" si="48">SUM(J26,K26)</f>
        <v>-21140</v>
      </c>
      <c r="M26" s="11">
        <v>38</v>
      </c>
    </row>
    <row r="27" spans="1:13" s="12" customFormat="1" ht="15.75">
      <c r="A27" s="8">
        <v>43783</v>
      </c>
      <c r="B27" s="9" t="s">
        <v>57</v>
      </c>
      <c r="C27" s="9">
        <v>680</v>
      </c>
      <c r="D27" s="9">
        <v>1500</v>
      </c>
      <c r="E27" s="9">
        <v>5</v>
      </c>
      <c r="F27" s="9" t="s">
        <v>10</v>
      </c>
      <c r="G27" s="10">
        <v>28</v>
      </c>
      <c r="H27" s="10">
        <v>31.1</v>
      </c>
      <c r="I27" s="10">
        <v>35.299999999999997</v>
      </c>
      <c r="J27" s="13">
        <f t="shared" ref="J27" si="49">IF(F27="BUY",(H27-G27)*E27*D27,(G27-H27)*D27)</f>
        <v>23250.000000000011</v>
      </c>
      <c r="K27" s="13">
        <f t="shared" ref="K27" si="50">IF(I27=0,"0.00",IF(F27="BUY",E27*(I27-H27)*D27,(H27-I27)*D27))</f>
        <v>31499.999999999967</v>
      </c>
      <c r="L27" s="13">
        <f t="shared" ref="L27" si="51">SUM(J27,K27)</f>
        <v>54749.999999999978</v>
      </c>
      <c r="M27" s="11">
        <v>25</v>
      </c>
    </row>
    <row r="28" spans="1:13" s="12" customFormat="1" ht="15.75">
      <c r="A28" s="8">
        <v>43782</v>
      </c>
      <c r="B28" s="9" t="s">
        <v>142</v>
      </c>
      <c r="C28" s="9">
        <v>1850</v>
      </c>
      <c r="D28" s="9">
        <v>302</v>
      </c>
      <c r="E28" s="9">
        <v>5</v>
      </c>
      <c r="F28" s="10" t="s">
        <v>10</v>
      </c>
      <c r="G28" s="10">
        <v>55</v>
      </c>
      <c r="H28" s="10">
        <v>65</v>
      </c>
      <c r="I28" s="10">
        <v>80</v>
      </c>
      <c r="J28" s="13">
        <f t="shared" ref="J28" si="52">IF(F28="BUY",(H28-G28)*E28*D28,(G28-H28)*D28)</f>
        <v>15100</v>
      </c>
      <c r="K28" s="13">
        <v>0</v>
      </c>
      <c r="L28" s="13">
        <f t="shared" ref="L28" si="53">SUM(J28,K28)</f>
        <v>15100</v>
      </c>
      <c r="M28" s="11">
        <v>46</v>
      </c>
    </row>
    <row r="29" spans="1:13" s="12" customFormat="1" ht="15.75">
      <c r="A29" s="8">
        <v>43777</v>
      </c>
      <c r="B29" s="9" t="s">
        <v>47</v>
      </c>
      <c r="C29" s="9">
        <v>200</v>
      </c>
      <c r="D29" s="9">
        <v>4000</v>
      </c>
      <c r="E29" s="9">
        <v>5</v>
      </c>
      <c r="F29" s="10" t="s">
        <v>10</v>
      </c>
      <c r="G29" s="10">
        <v>12.8</v>
      </c>
      <c r="H29" s="10">
        <v>13.6</v>
      </c>
      <c r="I29" s="10">
        <v>15.5</v>
      </c>
      <c r="J29" s="13">
        <f t="shared" ref="J29" si="54">IF(F29="BUY",(H29-G29)*E29*D29,(G29-H29)*D29)</f>
        <v>15999.999999999978</v>
      </c>
      <c r="K29" s="13">
        <v>0</v>
      </c>
      <c r="L29" s="13">
        <f t="shared" ref="L29" si="55">SUM(J29,K29)</f>
        <v>15999.999999999978</v>
      </c>
      <c r="M29" s="11">
        <v>11.3</v>
      </c>
    </row>
    <row r="30" spans="1:13" s="12" customFormat="1" ht="15.75">
      <c r="A30" s="8">
        <v>43776</v>
      </c>
      <c r="B30" s="9" t="s">
        <v>148</v>
      </c>
      <c r="C30" s="9">
        <v>2900</v>
      </c>
      <c r="D30" s="9">
        <v>250</v>
      </c>
      <c r="E30" s="9">
        <v>5</v>
      </c>
      <c r="F30" s="10" t="s">
        <v>10</v>
      </c>
      <c r="G30" s="10">
        <v>82</v>
      </c>
      <c r="H30" s="10">
        <v>76</v>
      </c>
      <c r="I30" s="10">
        <v>0</v>
      </c>
      <c r="J30" s="13">
        <f t="shared" ref="J30" si="56">IF(F30="BUY",(H30-G30)*E30*D30,(G30-H30)*D30)</f>
        <v>-7500</v>
      </c>
      <c r="K30" s="13">
        <v>0</v>
      </c>
      <c r="L30" s="13">
        <f t="shared" ref="L30" si="57">SUM(J30,K30)</f>
        <v>-7500</v>
      </c>
      <c r="M30" s="11">
        <v>76</v>
      </c>
    </row>
    <row r="31" spans="1:13" s="12" customFormat="1" ht="15.75">
      <c r="A31" s="8">
        <v>43776</v>
      </c>
      <c r="B31" s="9" t="s">
        <v>43</v>
      </c>
      <c r="C31" s="9">
        <v>440</v>
      </c>
      <c r="D31" s="9">
        <v>1200</v>
      </c>
      <c r="E31" s="9">
        <v>5</v>
      </c>
      <c r="F31" s="9" t="s">
        <v>10</v>
      </c>
      <c r="G31" s="10">
        <v>17.2</v>
      </c>
      <c r="H31" s="10">
        <v>20</v>
      </c>
      <c r="I31" s="10">
        <v>23</v>
      </c>
      <c r="J31" s="13">
        <f t="shared" ref="J31" si="58">IF(F31="BUY",(H31-G31)*E31*D31,(G31-H31)*D31)</f>
        <v>16800.000000000004</v>
      </c>
      <c r="K31" s="13">
        <f t="shared" ref="K31" si="59">IF(I31=0,"0.00",IF(F31="BUY",E31*(I31-H31)*D31,(H31-I31)*D31))</f>
        <v>18000</v>
      </c>
      <c r="L31" s="13">
        <f t="shared" ref="L31" si="60">SUM(J31,K31)</f>
        <v>34800</v>
      </c>
      <c r="M31" s="11">
        <v>15.5</v>
      </c>
    </row>
    <row r="32" spans="1:13" s="12" customFormat="1" ht="15.75">
      <c r="A32" s="8">
        <v>43775</v>
      </c>
      <c r="B32" s="9" t="s">
        <v>147</v>
      </c>
      <c r="C32" s="9">
        <v>1180</v>
      </c>
      <c r="D32" s="9">
        <v>750</v>
      </c>
      <c r="E32" s="9">
        <v>5</v>
      </c>
      <c r="F32" s="9" t="s">
        <v>10</v>
      </c>
      <c r="G32" s="10">
        <v>44</v>
      </c>
      <c r="H32" s="10">
        <v>48</v>
      </c>
      <c r="I32" s="10">
        <v>52</v>
      </c>
      <c r="J32" s="13">
        <f t="shared" ref="J32" si="61">IF(F32="BUY",(H32-G32)*E32*D32,(G32-H32)*D32)</f>
        <v>15000</v>
      </c>
      <c r="K32" s="13">
        <f t="shared" ref="K32" si="62">IF(I32=0,"0.00",IF(F32="BUY",E32*(I32-H32)*D32,(H32-I32)*D32))</f>
        <v>15000</v>
      </c>
      <c r="L32" s="13">
        <f t="shared" ref="L32" si="63">SUM(J32,K32)</f>
        <v>30000</v>
      </c>
      <c r="M32" s="11">
        <v>39</v>
      </c>
    </row>
    <row r="33" spans="1:13" s="12" customFormat="1" ht="15.75">
      <c r="A33" s="8">
        <v>43774</v>
      </c>
      <c r="B33" s="9" t="s">
        <v>146</v>
      </c>
      <c r="C33" s="9">
        <v>65</v>
      </c>
      <c r="D33" s="9">
        <v>7000</v>
      </c>
      <c r="E33" s="9">
        <v>5</v>
      </c>
      <c r="F33" s="9" t="s">
        <v>10</v>
      </c>
      <c r="G33" s="10">
        <v>3.2</v>
      </c>
      <c r="H33" s="10">
        <v>3.8</v>
      </c>
      <c r="I33" s="10">
        <v>5</v>
      </c>
      <c r="J33" s="13">
        <f t="shared" ref="J33" si="64">IF(F33="BUY",(H33-G33)*E33*D33,(G33-H33)*D33)</f>
        <v>20999.999999999989</v>
      </c>
      <c r="K33" s="13">
        <v>0</v>
      </c>
      <c r="L33" s="13">
        <f t="shared" ref="L33" si="65">SUM(J33,K33)</f>
        <v>20999.999999999989</v>
      </c>
      <c r="M33" s="11">
        <v>2.6</v>
      </c>
    </row>
    <row r="34" spans="1:13" s="12" customFormat="1" ht="15.75" customHeight="1">
      <c r="A34" s="8">
        <v>43773</v>
      </c>
      <c r="B34" s="9" t="s">
        <v>124</v>
      </c>
      <c r="C34" s="9">
        <v>70</v>
      </c>
      <c r="D34" s="9">
        <v>10000</v>
      </c>
      <c r="E34" s="9">
        <v>5</v>
      </c>
      <c r="F34" s="9" t="s">
        <v>10</v>
      </c>
      <c r="G34" s="10">
        <v>5.5</v>
      </c>
      <c r="H34" s="10">
        <v>6.3</v>
      </c>
      <c r="I34" s="19">
        <v>6.95</v>
      </c>
      <c r="J34" s="13">
        <f t="shared" ref="J34" si="66">IF(F34="BUY",(H34-G34)*E34*D34,(G34-H34)*D34)</f>
        <v>39999.999999999993</v>
      </c>
      <c r="K34" s="13">
        <f t="shared" ref="K34" si="67">IF(I34=0,"0.00",IF(F34="BUY",E34*(I34-H34)*D34,(H34-I34)*D34))</f>
        <v>32500.000000000018</v>
      </c>
      <c r="L34" s="13">
        <f t="shared" ref="L34" si="68">SUM(J34,K34)</f>
        <v>72500.000000000015</v>
      </c>
      <c r="M34" s="11">
        <v>4.9000000000000004</v>
      </c>
    </row>
    <row r="35" spans="1:13" s="12" customFormat="1" ht="15.75">
      <c r="A35" s="8">
        <v>43770</v>
      </c>
      <c r="B35" s="9" t="s">
        <v>95</v>
      </c>
      <c r="C35" s="9">
        <v>280</v>
      </c>
      <c r="D35" s="9">
        <v>1300</v>
      </c>
      <c r="E35" s="9">
        <v>5</v>
      </c>
      <c r="F35" s="9" t="s">
        <v>10</v>
      </c>
      <c r="G35" s="10">
        <v>29.2</v>
      </c>
      <c r="H35" s="10">
        <v>32</v>
      </c>
      <c r="I35" s="10">
        <v>35</v>
      </c>
      <c r="J35" s="13">
        <f t="shared" ref="J35:J37" si="69">IF(F35="BUY",(H35-G35)*E35*D35,(G35-H35)*D35)</f>
        <v>18200.000000000004</v>
      </c>
      <c r="K35" s="13">
        <f t="shared" ref="K35:K37" si="70">IF(I35=0,"0.00",IF(F35="BUY",E35*(I35-H35)*D35,(H35-I35)*D35))</f>
        <v>19500</v>
      </c>
      <c r="L35" s="13">
        <f t="shared" ref="L35:L37" si="71">SUM(J35,K35)</f>
        <v>37700</v>
      </c>
      <c r="M35" s="11">
        <v>26.2</v>
      </c>
    </row>
    <row r="36" spans="1:13" s="12" customFormat="1" ht="15.75">
      <c r="A36" s="8">
        <v>43769</v>
      </c>
      <c r="B36" s="9" t="s">
        <v>117</v>
      </c>
      <c r="C36" s="9">
        <v>300</v>
      </c>
      <c r="D36" s="9">
        <v>2700</v>
      </c>
      <c r="E36" s="9">
        <v>5</v>
      </c>
      <c r="F36" s="9" t="s">
        <v>10</v>
      </c>
      <c r="G36" s="10">
        <v>10</v>
      </c>
      <c r="H36" s="10">
        <v>11.6</v>
      </c>
      <c r="I36" s="10">
        <v>13.8</v>
      </c>
      <c r="J36" s="13">
        <f t="shared" si="69"/>
        <v>21599.999999999996</v>
      </c>
      <c r="K36" s="13">
        <f t="shared" si="70"/>
        <v>29700.000000000015</v>
      </c>
      <c r="L36" s="13">
        <f t="shared" si="71"/>
        <v>51300.000000000015</v>
      </c>
      <c r="M36" s="11">
        <v>9</v>
      </c>
    </row>
    <row r="37" spans="1:13" s="12" customFormat="1" ht="15.75">
      <c r="A37" s="8">
        <v>43769</v>
      </c>
      <c r="B37" s="9" t="s">
        <v>83</v>
      </c>
      <c r="C37" s="9">
        <v>165</v>
      </c>
      <c r="D37" s="9">
        <v>6000</v>
      </c>
      <c r="E37" s="9">
        <v>5</v>
      </c>
      <c r="F37" s="9" t="s">
        <v>10</v>
      </c>
      <c r="G37" s="10">
        <v>1.85</v>
      </c>
      <c r="H37" s="10">
        <v>2.6</v>
      </c>
      <c r="I37" s="10">
        <v>3.5</v>
      </c>
      <c r="J37" s="13">
        <f t="shared" si="69"/>
        <v>22500</v>
      </c>
      <c r="K37" s="13">
        <f t="shared" si="70"/>
        <v>27000</v>
      </c>
      <c r="L37" s="13">
        <f t="shared" si="71"/>
        <v>49500</v>
      </c>
      <c r="M37" s="11">
        <v>1.1000000000000001</v>
      </c>
    </row>
    <row r="38" spans="1:13" s="12" customFormat="1" ht="15.75">
      <c r="A38" s="8">
        <v>43768</v>
      </c>
      <c r="B38" s="9" t="s">
        <v>133</v>
      </c>
      <c r="C38" s="9">
        <v>270</v>
      </c>
      <c r="D38" s="9">
        <v>1200</v>
      </c>
      <c r="E38" s="9">
        <v>5</v>
      </c>
      <c r="F38" s="9" t="s">
        <v>10</v>
      </c>
      <c r="G38" s="10">
        <v>14.85</v>
      </c>
      <c r="H38" s="10">
        <v>19</v>
      </c>
      <c r="I38" s="10">
        <v>23</v>
      </c>
      <c r="J38" s="13">
        <f t="shared" ref="J38" si="72">IF(F38="BUY",(H38-G38)*E38*D38,(G38-H38)*D38)</f>
        <v>24900</v>
      </c>
      <c r="K38" s="13">
        <v>0</v>
      </c>
      <c r="L38" s="13">
        <f t="shared" ref="L38" si="73">SUM(J38,K38)</f>
        <v>24900</v>
      </c>
      <c r="M38" s="11">
        <v>11</v>
      </c>
    </row>
    <row r="39" spans="1:13" s="12" customFormat="1" ht="15.75">
      <c r="A39" s="8">
        <v>43767</v>
      </c>
      <c r="B39" s="9" t="s">
        <v>145</v>
      </c>
      <c r="C39" s="9">
        <v>165</v>
      </c>
      <c r="D39" s="9">
        <v>3000</v>
      </c>
      <c r="E39" s="9">
        <v>5</v>
      </c>
      <c r="F39" s="9" t="s">
        <v>10</v>
      </c>
      <c r="G39" s="10">
        <v>6.5</v>
      </c>
      <c r="H39" s="10">
        <v>5</v>
      </c>
      <c r="I39" s="10">
        <v>0</v>
      </c>
      <c r="J39" s="13">
        <f t="shared" ref="J39" si="74">IF(F39="BUY",(H39-G39)*E39*D39,(G39-H39)*D39)</f>
        <v>-22500</v>
      </c>
      <c r="K39" s="13">
        <v>0</v>
      </c>
      <c r="L39" s="13">
        <f t="shared" ref="L39" si="75">SUM(J39,K39)</f>
        <v>-22500</v>
      </c>
      <c r="M39" s="11">
        <v>5</v>
      </c>
    </row>
    <row r="40" spans="1:13" s="12" customFormat="1" ht="15.75">
      <c r="A40" s="8">
        <v>43763</v>
      </c>
      <c r="B40" s="9" t="s">
        <v>144</v>
      </c>
      <c r="C40" s="9">
        <v>1500</v>
      </c>
      <c r="D40" s="9">
        <v>302</v>
      </c>
      <c r="E40" s="9">
        <v>5</v>
      </c>
      <c r="F40" s="9" t="s">
        <v>10</v>
      </c>
      <c r="G40" s="10">
        <v>95.5</v>
      </c>
      <c r="H40" s="10">
        <v>110</v>
      </c>
      <c r="I40" s="10">
        <v>131.5</v>
      </c>
      <c r="J40" s="13">
        <f t="shared" ref="J40" si="76">IF(F40="BUY",(H40-G40)*E40*D40,(G40-H40)*D40)</f>
        <v>21895</v>
      </c>
      <c r="K40" s="13">
        <v>0</v>
      </c>
      <c r="L40" s="13">
        <f t="shared" ref="L40" si="77">SUM(J40,K40)</f>
        <v>21895</v>
      </c>
      <c r="M40" s="11">
        <v>83</v>
      </c>
    </row>
    <row r="41" spans="1:13" s="12" customFormat="1" ht="15.75">
      <c r="A41" s="8">
        <v>43763</v>
      </c>
      <c r="B41" s="9" t="s">
        <v>144</v>
      </c>
      <c r="C41" s="9">
        <v>1500</v>
      </c>
      <c r="D41" s="9">
        <v>302</v>
      </c>
      <c r="E41" s="9">
        <v>5</v>
      </c>
      <c r="F41" s="9" t="s">
        <v>10</v>
      </c>
      <c r="G41" s="10">
        <v>83</v>
      </c>
      <c r="H41" s="10">
        <v>95.5</v>
      </c>
      <c r="I41" s="10">
        <v>105.5</v>
      </c>
      <c r="J41" s="13">
        <f t="shared" ref="J41" si="78">IF(F41="BUY",(H41-G41)*E41*D41,(G41-H41)*D41)</f>
        <v>18875</v>
      </c>
      <c r="K41" s="13">
        <f t="shared" ref="K41" si="79">IF(I41=0,"0.00",IF(F41="BUY",E41*(I41-H41)*D41,(H41-I41)*D41))</f>
        <v>15100</v>
      </c>
      <c r="L41" s="13">
        <f t="shared" ref="L41" si="80">SUM(J41,K41)</f>
        <v>33975</v>
      </c>
      <c r="M41" s="11">
        <v>69</v>
      </c>
    </row>
    <row r="42" spans="1:13" s="12" customFormat="1" ht="15.75">
      <c r="A42" s="8">
        <v>43762</v>
      </c>
      <c r="B42" s="9" t="s">
        <v>83</v>
      </c>
      <c r="C42" s="9">
        <v>160</v>
      </c>
      <c r="D42" s="9">
        <v>6000</v>
      </c>
      <c r="E42" s="9">
        <v>5</v>
      </c>
      <c r="F42" s="9" t="s">
        <v>10</v>
      </c>
      <c r="G42" s="10">
        <v>6.5</v>
      </c>
      <c r="H42" s="10">
        <v>5.65</v>
      </c>
      <c r="I42" s="10">
        <v>0</v>
      </c>
      <c r="J42" s="13">
        <f t="shared" ref="J42" si="81">IF(F42="BUY",(H42-G42)*E42*D42,(G42-H42)*D42)</f>
        <v>-25499.999999999989</v>
      </c>
      <c r="K42" s="13">
        <v>0</v>
      </c>
      <c r="L42" s="13">
        <f t="shared" ref="L42" si="82">SUM(J42,K42)</f>
        <v>-25499.999999999989</v>
      </c>
      <c r="M42" s="11">
        <v>5.65</v>
      </c>
    </row>
    <row r="43" spans="1:13" s="12" customFormat="1" ht="15.75">
      <c r="A43" s="8">
        <v>43760</v>
      </c>
      <c r="B43" s="9" t="s">
        <v>143</v>
      </c>
      <c r="C43" s="9">
        <v>650</v>
      </c>
      <c r="D43" s="9">
        <v>1200</v>
      </c>
      <c r="E43" s="9">
        <v>5</v>
      </c>
      <c r="F43" s="9" t="s">
        <v>10</v>
      </c>
      <c r="G43" s="10">
        <v>30.5</v>
      </c>
      <c r="H43" s="10">
        <v>33</v>
      </c>
      <c r="I43" s="10">
        <v>38</v>
      </c>
      <c r="J43" s="13">
        <f t="shared" ref="J43" si="83">IF(F43="BUY",(H43-G43)*E43*D43,(G43-H43)*D43)</f>
        <v>15000</v>
      </c>
      <c r="K43" s="13">
        <f t="shared" ref="K43" si="84">IF(I43=0,"0.00",IF(F43="BUY",E43*(I43-H43)*D43,(H43-I43)*D43))</f>
        <v>30000</v>
      </c>
      <c r="L43" s="13">
        <f t="shared" ref="L43" si="85">SUM(J43,K43)</f>
        <v>45000</v>
      </c>
      <c r="M43" s="18">
        <v>26.5</v>
      </c>
    </row>
    <row r="44" spans="1:13" s="12" customFormat="1" ht="15.75">
      <c r="A44" s="8">
        <v>43756</v>
      </c>
      <c r="B44" s="9" t="s">
        <v>47</v>
      </c>
      <c r="C44" s="9">
        <v>175</v>
      </c>
      <c r="D44" s="9">
        <v>4000</v>
      </c>
      <c r="E44" s="9">
        <v>5</v>
      </c>
      <c r="F44" s="9" t="s">
        <v>10</v>
      </c>
      <c r="G44" s="10">
        <v>6.2</v>
      </c>
      <c r="H44" s="10">
        <v>7.3</v>
      </c>
      <c r="I44" s="10">
        <v>8.3000000000000007</v>
      </c>
      <c r="J44" s="13">
        <f t="shared" ref="J44" si="86">IF(F44="BUY",(H44-G44)*E44*D44,(G44-H44)*D44)</f>
        <v>21999.999999999993</v>
      </c>
      <c r="K44" s="13">
        <f t="shared" ref="K44" si="87">IF(I44=0,"0.00",IF(F44="BUY",E44*(I44-H44)*D44,(H44-I44)*D44))</f>
        <v>20000.000000000018</v>
      </c>
      <c r="L44" s="13">
        <f t="shared" ref="L44" si="88">SUM(J44,K44)</f>
        <v>42000.000000000015</v>
      </c>
      <c r="M44" s="18">
        <v>5.05</v>
      </c>
    </row>
    <row r="45" spans="1:13" s="12" customFormat="1" ht="15.75">
      <c r="A45" s="8">
        <v>43756</v>
      </c>
      <c r="B45" s="9" t="s">
        <v>142</v>
      </c>
      <c r="C45" s="9">
        <v>1500</v>
      </c>
      <c r="D45" s="9">
        <v>550</v>
      </c>
      <c r="E45" s="9">
        <v>5</v>
      </c>
      <c r="F45" s="9" t="s">
        <v>10</v>
      </c>
      <c r="G45" s="10">
        <v>27.55</v>
      </c>
      <c r="H45" s="10">
        <v>28.55</v>
      </c>
      <c r="I45" s="10">
        <v>0</v>
      </c>
      <c r="J45" s="13">
        <f t="shared" ref="J45" si="89">IF(F45="BUY",(H45-G45)*E45*D45,(G45-H45)*D45)</f>
        <v>2750</v>
      </c>
      <c r="K45" s="13">
        <v>0</v>
      </c>
      <c r="L45" s="13">
        <f t="shared" ref="L45" si="90">SUM(J45,K45)</f>
        <v>2750</v>
      </c>
      <c r="M45" s="18">
        <v>22.5</v>
      </c>
    </row>
    <row r="46" spans="1:13" s="12" customFormat="1" ht="15.75">
      <c r="A46" s="8">
        <v>43755</v>
      </c>
      <c r="B46" s="9" t="s">
        <v>141</v>
      </c>
      <c r="C46" s="9">
        <v>1740</v>
      </c>
      <c r="D46" s="9">
        <v>550</v>
      </c>
      <c r="E46" s="9">
        <v>5</v>
      </c>
      <c r="F46" s="9" t="s">
        <v>10</v>
      </c>
      <c r="G46" s="10">
        <v>27.55</v>
      </c>
      <c r="H46" s="10">
        <v>28.55</v>
      </c>
      <c r="I46" s="10">
        <v>0</v>
      </c>
      <c r="J46" s="13">
        <f t="shared" ref="J46" si="91">IF(F46="BUY",(H46-G46)*E46*D46,(G46-H46)*D46)</f>
        <v>2750</v>
      </c>
      <c r="K46" s="13">
        <v>0</v>
      </c>
      <c r="L46" s="13">
        <f t="shared" ref="L46" si="92">SUM(J46,K46)</f>
        <v>2750</v>
      </c>
      <c r="M46" s="18">
        <v>22.5</v>
      </c>
    </row>
    <row r="47" spans="1:13" s="12" customFormat="1" ht="15.75">
      <c r="A47" s="8">
        <v>43752</v>
      </c>
      <c r="B47" s="9" t="s">
        <v>138</v>
      </c>
      <c r="C47" s="9">
        <v>100</v>
      </c>
      <c r="D47" s="9">
        <v>6000</v>
      </c>
      <c r="E47" s="9">
        <v>5</v>
      </c>
      <c r="F47" s="9" t="s">
        <v>10</v>
      </c>
      <c r="G47" s="10">
        <v>3.35</v>
      </c>
      <c r="H47" s="10">
        <v>4</v>
      </c>
      <c r="I47" s="10">
        <v>5</v>
      </c>
      <c r="J47" s="13">
        <f t="shared" ref="J47" si="93">IF(F47="BUY",(H47-G47)*E47*D47,(G47-H47)*D47)</f>
        <v>19499.999999999996</v>
      </c>
      <c r="K47" s="13">
        <f t="shared" ref="K47" si="94">IF(I47=0,"0.00",IF(F47="BUY",E47*(I47-H47)*D47,(H47-I47)*D47))</f>
        <v>30000</v>
      </c>
      <c r="L47" s="13">
        <f t="shared" ref="L47" si="95">SUM(J47,K47)</f>
        <v>49500</v>
      </c>
      <c r="M47" s="18">
        <v>2.2999999999999998</v>
      </c>
    </row>
    <row r="48" spans="1:13" s="12" customFormat="1" ht="15.75">
      <c r="A48" s="8">
        <v>43747</v>
      </c>
      <c r="B48" s="9" t="s">
        <v>48</v>
      </c>
      <c r="C48" s="9">
        <v>620</v>
      </c>
      <c r="D48" s="9">
        <v>1400</v>
      </c>
      <c r="E48" s="9">
        <v>5</v>
      </c>
      <c r="F48" s="9" t="s">
        <v>10</v>
      </c>
      <c r="G48" s="10">
        <v>29.5</v>
      </c>
      <c r="H48" s="10">
        <v>32</v>
      </c>
      <c r="I48" s="10">
        <v>35</v>
      </c>
      <c r="J48" s="13">
        <f t="shared" ref="J48" si="96">IF(F48="BUY",(H48-G48)*E48*D48,(G48-H48)*D48)</f>
        <v>17500</v>
      </c>
      <c r="K48" s="13">
        <f t="shared" ref="K48" si="97">IF(I48=0,"0.00",IF(F48="BUY",E48*(I48-H48)*D48,(H48-I48)*D48))</f>
        <v>21000</v>
      </c>
      <c r="L48" s="13">
        <f t="shared" ref="L48" si="98">SUM(J48,K48)</f>
        <v>38500</v>
      </c>
    </row>
    <row r="49" spans="1:12" s="12" customFormat="1" ht="15.75">
      <c r="A49" s="8">
        <v>43747</v>
      </c>
      <c r="B49" s="9" t="s">
        <v>103</v>
      </c>
      <c r="C49" s="9">
        <v>240</v>
      </c>
      <c r="D49" s="9">
        <v>1300</v>
      </c>
      <c r="E49" s="9">
        <v>5</v>
      </c>
      <c r="F49" s="9" t="s">
        <v>10</v>
      </c>
      <c r="G49" s="10">
        <v>20.3</v>
      </c>
      <c r="H49" s="10">
        <v>16.8</v>
      </c>
      <c r="I49" s="10">
        <v>0</v>
      </c>
      <c r="J49" s="13">
        <f t="shared" ref="J49" si="99">IF(F49="BUY",(H49-G49)*E49*D49,(G49-H49)*D49)</f>
        <v>-22750</v>
      </c>
      <c r="K49" s="13">
        <v>0</v>
      </c>
      <c r="L49" s="13">
        <f t="shared" ref="L49" si="100">SUM(J49,K49)</f>
        <v>-22750</v>
      </c>
    </row>
    <row r="50" spans="1:12" s="12" customFormat="1" ht="15.75">
      <c r="A50" s="8">
        <v>43745</v>
      </c>
      <c r="B50" s="9" t="s">
        <v>95</v>
      </c>
      <c r="C50" s="9">
        <v>220</v>
      </c>
      <c r="D50" s="9">
        <v>1300</v>
      </c>
      <c r="E50" s="9">
        <v>5</v>
      </c>
      <c r="F50" s="9" t="s">
        <v>10</v>
      </c>
      <c r="G50" s="10">
        <v>22.5</v>
      </c>
      <c r="H50" s="10">
        <v>26</v>
      </c>
      <c r="I50" s="10">
        <v>30</v>
      </c>
      <c r="J50" s="13">
        <f t="shared" ref="J50" si="101">IF(F50="BUY",(H50-G50)*E50*D50,(G50-H50)*D50)</f>
        <v>22750</v>
      </c>
      <c r="K50" s="13">
        <f t="shared" ref="K50" si="102">IF(I50=0,"0.00",IF(F50="BUY",E50*(I50-H50)*D50,(H50-I50)*D50))</f>
        <v>26000</v>
      </c>
      <c r="L50" s="13">
        <f t="shared" ref="L50" si="103">SUM(J50,K50)</f>
        <v>48750</v>
      </c>
    </row>
    <row r="51" spans="1:12" s="12" customFormat="1" ht="15.75">
      <c r="A51" s="8">
        <v>43742</v>
      </c>
      <c r="B51" s="9" t="s">
        <v>139</v>
      </c>
      <c r="C51" s="9">
        <v>260</v>
      </c>
      <c r="D51" s="9">
        <v>800</v>
      </c>
      <c r="E51" s="9">
        <v>5</v>
      </c>
      <c r="F51" s="9" t="s">
        <v>10</v>
      </c>
      <c r="G51" s="10">
        <v>51.8</v>
      </c>
      <c r="H51" s="10">
        <v>56</v>
      </c>
      <c r="I51" s="10">
        <v>62</v>
      </c>
      <c r="J51" s="13">
        <f t="shared" ref="J51" si="104">IF(F51="BUY",(H51-G51)*E51*D51,(G51-H51)*D51)</f>
        <v>16800.000000000011</v>
      </c>
      <c r="K51" s="13">
        <v>0</v>
      </c>
      <c r="L51" s="13">
        <f t="shared" ref="L51" si="105">SUM(J51,K51)</f>
        <v>16800.000000000011</v>
      </c>
    </row>
    <row r="52" spans="1:12" s="12" customFormat="1" ht="15.75">
      <c r="A52" s="8">
        <v>43741</v>
      </c>
      <c r="B52" s="9" t="s">
        <v>138</v>
      </c>
      <c r="C52" s="9">
        <v>100</v>
      </c>
      <c r="D52" s="9">
        <v>6000</v>
      </c>
      <c r="E52" s="9">
        <v>5</v>
      </c>
      <c r="F52" s="9" t="s">
        <v>10</v>
      </c>
      <c r="G52" s="10">
        <v>4.6500000000000004</v>
      </c>
      <c r="H52" s="10">
        <v>4.6500000000000004</v>
      </c>
      <c r="I52" s="10">
        <v>0</v>
      </c>
      <c r="J52" s="13">
        <f t="shared" ref="J52" si="106">IF(F52="BUY",(H52-G52)*E52*D52,(G52-H52)*D52)</f>
        <v>0</v>
      </c>
      <c r="K52" s="13">
        <v>0</v>
      </c>
      <c r="L52" s="13">
        <v>0</v>
      </c>
    </row>
    <row r="53" spans="1:12" s="12" customFormat="1" ht="15.75">
      <c r="A53" s="8">
        <v>43739</v>
      </c>
      <c r="B53" s="9" t="s">
        <v>138</v>
      </c>
      <c r="C53" s="9">
        <v>92.5</v>
      </c>
      <c r="D53" s="9">
        <v>6000</v>
      </c>
      <c r="E53" s="9">
        <v>5</v>
      </c>
      <c r="F53" s="9" t="s">
        <v>10</v>
      </c>
      <c r="G53" s="10">
        <v>5.3</v>
      </c>
      <c r="H53" s="10">
        <v>6</v>
      </c>
      <c r="I53" s="10">
        <v>6.8</v>
      </c>
      <c r="J53" s="13">
        <f t="shared" ref="J53" si="107">IF(F53="BUY",(H53-G53)*E53*D53,(G53-H53)*D53)</f>
        <v>21000.000000000004</v>
      </c>
      <c r="K53" s="13">
        <f t="shared" ref="K53" si="108">IF(I53=0,"0.00",IF(F53="BUY",E53*(I53-H53)*D53,(H53-I53)*D53))</f>
        <v>23999.999999999996</v>
      </c>
      <c r="L53" s="13">
        <f t="shared" ref="L53" si="109">SUM(J53,K53)</f>
        <v>45000</v>
      </c>
    </row>
    <row r="54" spans="1:12" s="12" customFormat="1" ht="15.75">
      <c r="A54" s="8">
        <v>43738</v>
      </c>
      <c r="B54" s="9" t="s">
        <v>54</v>
      </c>
      <c r="C54" s="9">
        <v>55</v>
      </c>
      <c r="D54" s="9">
        <v>8000</v>
      </c>
      <c r="E54" s="9">
        <v>5</v>
      </c>
      <c r="F54" s="9" t="s">
        <v>10</v>
      </c>
      <c r="G54" s="10">
        <v>3.5</v>
      </c>
      <c r="H54" s="10">
        <v>4.0999999999999996</v>
      </c>
      <c r="I54" s="10">
        <v>4.9000000000000004</v>
      </c>
      <c r="J54" s="13">
        <f t="shared" ref="J54" si="110">IF(F54="BUY",(H54-G54)*E54*D54,(G54-H54)*D54)</f>
        <v>23999.999999999985</v>
      </c>
      <c r="K54" s="13">
        <v>0</v>
      </c>
      <c r="L54" s="13">
        <f t="shared" ref="L54" si="111">SUM(J54,K54)</f>
        <v>23999.999999999985</v>
      </c>
    </row>
    <row r="55" spans="1:12" s="12" customFormat="1" ht="15.75">
      <c r="A55" s="8">
        <v>43735</v>
      </c>
      <c r="B55" s="9" t="s">
        <v>54</v>
      </c>
      <c r="C55" s="9">
        <v>60</v>
      </c>
      <c r="D55" s="9">
        <v>8000</v>
      </c>
      <c r="E55" s="9">
        <v>5</v>
      </c>
      <c r="F55" s="9" t="s">
        <v>10</v>
      </c>
      <c r="G55" s="10">
        <v>4.2</v>
      </c>
      <c r="H55" s="10">
        <v>5</v>
      </c>
      <c r="I55" s="10">
        <v>6</v>
      </c>
      <c r="J55" s="13">
        <f t="shared" ref="J55" si="112">IF(F55="BUY",(H55-G55)*E55*D55,(G55-H55)*D55)</f>
        <v>31999.999999999993</v>
      </c>
      <c r="K55" s="13">
        <v>0</v>
      </c>
      <c r="L55" s="13">
        <f t="shared" ref="L55" si="113">SUM(J55,K55)</f>
        <v>31999.999999999993</v>
      </c>
    </row>
    <row r="56" spans="1:12" s="12" customFormat="1" ht="15.75">
      <c r="A56" s="8">
        <v>43733</v>
      </c>
      <c r="B56" s="9" t="s">
        <v>54</v>
      </c>
      <c r="C56" s="9">
        <v>62.5</v>
      </c>
      <c r="D56" s="9">
        <v>8000</v>
      </c>
      <c r="E56" s="9">
        <v>5</v>
      </c>
      <c r="F56" s="9" t="s">
        <v>10</v>
      </c>
      <c r="G56" s="10">
        <v>1.5</v>
      </c>
      <c r="H56" s="10">
        <v>2</v>
      </c>
      <c r="I56" s="10">
        <v>2.8</v>
      </c>
      <c r="J56" s="13">
        <f t="shared" ref="J56" si="114">IF(F56="BUY",(H56-G56)*E56*D56,(G56-H56)*D56)</f>
        <v>20000</v>
      </c>
      <c r="K56" s="13">
        <v>0</v>
      </c>
      <c r="L56" s="13">
        <f t="shared" ref="L56" si="115">SUM(J56,K56)</f>
        <v>20000</v>
      </c>
    </row>
    <row r="57" spans="1:12" s="12" customFormat="1" ht="15.75">
      <c r="A57" s="8">
        <v>43727</v>
      </c>
      <c r="B57" s="9" t="s">
        <v>54</v>
      </c>
      <c r="C57" s="9">
        <v>65</v>
      </c>
      <c r="D57" s="9">
        <v>8000</v>
      </c>
      <c r="E57" s="9">
        <v>5</v>
      </c>
      <c r="F57" s="9" t="s">
        <v>10</v>
      </c>
      <c r="G57" s="10">
        <v>1.5</v>
      </c>
      <c r="H57" s="10">
        <v>2</v>
      </c>
      <c r="I57" s="10">
        <v>2.8</v>
      </c>
      <c r="J57" s="13">
        <f t="shared" ref="J57" si="116">IF(F57="BUY",(H57-G57)*E57*D57,(G57-H57)*D57)</f>
        <v>20000</v>
      </c>
      <c r="K57" s="13">
        <v>0</v>
      </c>
      <c r="L57" s="13">
        <f t="shared" ref="L57" si="117">SUM(J57,K57)</f>
        <v>20000</v>
      </c>
    </row>
    <row r="58" spans="1:12" s="12" customFormat="1" ht="15.75">
      <c r="A58" s="8">
        <v>43732</v>
      </c>
      <c r="B58" s="9" t="s">
        <v>103</v>
      </c>
      <c r="C58" s="9">
        <v>260</v>
      </c>
      <c r="D58" s="9">
        <v>1300</v>
      </c>
      <c r="E58" s="9">
        <v>5</v>
      </c>
      <c r="F58" s="9" t="s">
        <v>10</v>
      </c>
      <c r="G58" s="10">
        <v>12.8</v>
      </c>
      <c r="H58" s="10">
        <v>10</v>
      </c>
      <c r="I58" s="10">
        <v>0</v>
      </c>
      <c r="J58" s="13">
        <f t="shared" ref="J58" si="118">IF(F58="BUY",(H58-G58)*E58*D58,(G58-H58)*D58)</f>
        <v>-18200.000000000004</v>
      </c>
      <c r="K58" s="13">
        <v>0</v>
      </c>
      <c r="L58" s="13">
        <f t="shared" ref="L58" si="119">SUM(J58,K58)</f>
        <v>-18200.000000000004</v>
      </c>
    </row>
    <row r="59" spans="1:12" s="12" customFormat="1" ht="15.75">
      <c r="A59" s="8">
        <v>43727</v>
      </c>
      <c r="B59" s="9" t="s">
        <v>54</v>
      </c>
      <c r="C59" s="9">
        <v>52.5</v>
      </c>
      <c r="D59" s="9">
        <v>8000</v>
      </c>
      <c r="E59" s="9">
        <v>5</v>
      </c>
      <c r="F59" s="9" t="s">
        <v>10</v>
      </c>
      <c r="G59" s="10">
        <v>1.55</v>
      </c>
      <c r="H59" s="10">
        <v>2.1</v>
      </c>
      <c r="I59" s="10">
        <v>3</v>
      </c>
      <c r="J59" s="13">
        <f t="shared" ref="J59" si="120">IF(F59="BUY",(H59-G59)*E59*D59,(G59-H59)*D59)</f>
        <v>22000</v>
      </c>
      <c r="K59" s="13">
        <v>0</v>
      </c>
      <c r="L59" s="13">
        <f t="shared" ref="L59" si="121">SUM(J59,K59)</f>
        <v>22000</v>
      </c>
    </row>
    <row r="60" spans="1:12" s="12" customFormat="1" ht="15.75">
      <c r="A60" s="8">
        <v>43726</v>
      </c>
      <c r="B60" s="9" t="s">
        <v>135</v>
      </c>
      <c r="C60" s="9">
        <v>125</v>
      </c>
      <c r="D60" s="9">
        <v>6000</v>
      </c>
      <c r="E60" s="9">
        <v>5</v>
      </c>
      <c r="F60" s="9" t="s">
        <v>10</v>
      </c>
      <c r="G60" s="10">
        <v>2.95</v>
      </c>
      <c r="H60" s="10">
        <v>3.15</v>
      </c>
      <c r="I60" s="10">
        <v>0</v>
      </c>
      <c r="J60" s="13">
        <f t="shared" ref="J60" si="122">IF(F60="BUY",(H60-G60)*E60*D60,(G60-H60)*D60)</f>
        <v>5999.9999999999918</v>
      </c>
      <c r="K60" s="13">
        <v>0</v>
      </c>
      <c r="L60" s="13">
        <f t="shared" ref="L60" si="123">SUM(J60,K60)</f>
        <v>5999.9999999999918</v>
      </c>
    </row>
    <row r="61" spans="1:12" s="12" customFormat="1" ht="15.75">
      <c r="A61" s="8">
        <v>43725</v>
      </c>
      <c r="B61" s="9" t="s">
        <v>54</v>
      </c>
      <c r="C61" s="9">
        <v>57.5</v>
      </c>
      <c r="D61" s="9">
        <v>8000</v>
      </c>
      <c r="E61" s="9">
        <v>5</v>
      </c>
      <c r="F61" s="9" t="s">
        <v>10</v>
      </c>
      <c r="G61" s="10">
        <v>2.6</v>
      </c>
      <c r="H61" s="10">
        <v>3.35</v>
      </c>
      <c r="I61" s="10">
        <v>3.8</v>
      </c>
      <c r="J61" s="13">
        <f t="shared" ref="J61" si="124">IF(F61="BUY",(H61-G61)*E61*D61,(G61-H61)*D61)</f>
        <v>30000</v>
      </c>
      <c r="K61" s="13">
        <f t="shared" ref="K61" si="125">IF(I61=0,"0.00",IF(F61="BUY",E61*(I61-H61)*D61,(H61-I61)*D61))</f>
        <v>17999.999999999989</v>
      </c>
      <c r="L61" s="13">
        <f t="shared" ref="L61" si="126">SUM(J61,K61)</f>
        <v>47999.999999999985</v>
      </c>
    </row>
    <row r="62" spans="1:12" s="12" customFormat="1" ht="15.75">
      <c r="A62" s="8">
        <v>43724</v>
      </c>
      <c r="B62" s="9" t="s">
        <v>137</v>
      </c>
      <c r="C62" s="9">
        <v>260</v>
      </c>
      <c r="D62" s="9">
        <v>2100</v>
      </c>
      <c r="E62" s="9">
        <v>5</v>
      </c>
      <c r="F62" s="9" t="s">
        <v>10</v>
      </c>
      <c r="G62" s="10">
        <v>13.65</v>
      </c>
      <c r="H62" s="10">
        <v>11.3</v>
      </c>
      <c r="I62" s="10">
        <v>0</v>
      </c>
      <c r="J62" s="13">
        <f t="shared" ref="J62" si="127">IF(F62="BUY",(H62-G62)*E62*D62,(G62-H62)*D62)</f>
        <v>-24674.999999999996</v>
      </c>
      <c r="K62" s="13">
        <v>0</v>
      </c>
      <c r="L62" s="13">
        <f t="shared" ref="L62" si="128">SUM(J62,K62)</f>
        <v>-24674.999999999996</v>
      </c>
    </row>
    <row r="63" spans="1:12" s="12" customFormat="1" ht="15.75">
      <c r="A63" s="8">
        <v>43721</v>
      </c>
      <c r="B63" s="9" t="s">
        <v>107</v>
      </c>
      <c r="C63" s="9">
        <v>160</v>
      </c>
      <c r="D63" s="9">
        <v>2800</v>
      </c>
      <c r="E63" s="9">
        <v>5</v>
      </c>
      <c r="F63" s="9" t="s">
        <v>10</v>
      </c>
      <c r="G63" s="10">
        <v>8</v>
      </c>
      <c r="H63" s="10">
        <v>9.1999999999999993</v>
      </c>
      <c r="I63" s="10">
        <v>10.55</v>
      </c>
      <c r="J63" s="13">
        <f t="shared" ref="J63" si="129">IF(F63="BUY",(H63-G63)*E63*D63,(G63-H63)*D63)</f>
        <v>16799.999999999989</v>
      </c>
      <c r="K63" s="13">
        <f t="shared" ref="K63" si="130">IF(I63=0,"0.00",IF(F63="BUY",E63*(I63-H63)*D63,(H63-I63)*D63))</f>
        <v>18900.000000000018</v>
      </c>
      <c r="L63" s="13">
        <f t="shared" ref="L63" si="131">SUM(J63,K63)</f>
        <v>35700.000000000007</v>
      </c>
    </row>
    <row r="64" spans="1:12" s="12" customFormat="1" ht="15.75">
      <c r="A64" s="8">
        <v>43720</v>
      </c>
      <c r="B64" s="9" t="s">
        <v>44</v>
      </c>
      <c r="C64" s="9">
        <v>62.5</v>
      </c>
      <c r="D64" s="9">
        <v>8000</v>
      </c>
      <c r="E64" s="9">
        <v>5</v>
      </c>
      <c r="F64" s="9" t="s">
        <v>10</v>
      </c>
      <c r="G64" s="10">
        <v>2.1</v>
      </c>
      <c r="H64" s="10">
        <v>0</v>
      </c>
      <c r="I64" s="10">
        <v>0</v>
      </c>
      <c r="J64" s="13">
        <v>0</v>
      </c>
      <c r="K64" s="13">
        <v>0</v>
      </c>
      <c r="L64" s="13">
        <v>0</v>
      </c>
    </row>
    <row r="65" spans="1:12" s="12" customFormat="1" ht="15.75">
      <c r="A65" s="8">
        <v>43719</v>
      </c>
      <c r="B65" s="9" t="s">
        <v>136</v>
      </c>
      <c r="C65" s="9">
        <v>400</v>
      </c>
      <c r="D65" s="9">
        <v>800</v>
      </c>
      <c r="E65" s="9">
        <v>5</v>
      </c>
      <c r="F65" s="9" t="s">
        <v>10</v>
      </c>
      <c r="G65" s="10">
        <v>41</v>
      </c>
      <c r="H65" s="10">
        <v>40</v>
      </c>
      <c r="I65" s="10">
        <v>0</v>
      </c>
      <c r="J65" s="13">
        <f t="shared" ref="J65" si="132">IF(F65="BUY",(H65-G65)*E65*D65,(G65-H65)*D65)</f>
        <v>-4000</v>
      </c>
      <c r="K65" s="13">
        <v>0</v>
      </c>
      <c r="L65" s="13">
        <f t="shared" ref="L65" si="133">SUM(J65,K65)</f>
        <v>-4000</v>
      </c>
    </row>
    <row r="66" spans="1:12" s="12" customFormat="1" ht="15.75">
      <c r="A66" s="8">
        <v>43714</v>
      </c>
      <c r="B66" s="9" t="s">
        <v>135</v>
      </c>
      <c r="C66" s="9">
        <v>120</v>
      </c>
      <c r="D66" s="9">
        <v>6000</v>
      </c>
      <c r="E66" s="9">
        <v>5</v>
      </c>
      <c r="F66" s="9" t="s">
        <v>10</v>
      </c>
      <c r="G66" s="10">
        <v>6</v>
      </c>
      <c r="H66" s="10">
        <v>6.8</v>
      </c>
      <c r="I66" s="10">
        <v>7.95</v>
      </c>
      <c r="J66" s="13">
        <f t="shared" ref="J66" si="134">IF(F66="BUY",(H66-G66)*E66*D66,(G66-H66)*D66)</f>
        <v>23999.999999999996</v>
      </c>
      <c r="K66" s="13">
        <f t="shared" ref="K66" si="135">IF(I66=0,"0.00",IF(F66="BUY",E66*(I66-H66)*D66,(H66-I66)*D66))</f>
        <v>34500.000000000007</v>
      </c>
      <c r="L66" s="13">
        <f t="shared" ref="L66" si="136">SUM(J66,K66)</f>
        <v>58500</v>
      </c>
    </row>
    <row r="67" spans="1:12" s="12" customFormat="1" ht="15.75">
      <c r="A67" s="8">
        <v>43713</v>
      </c>
      <c r="B67" s="9" t="s">
        <v>125</v>
      </c>
      <c r="C67" s="9">
        <v>140</v>
      </c>
      <c r="D67" s="9">
        <v>6000</v>
      </c>
      <c r="E67" s="9">
        <v>5</v>
      </c>
      <c r="F67" s="9" t="s">
        <v>10</v>
      </c>
      <c r="G67" s="10">
        <v>3.8</v>
      </c>
      <c r="H67" s="10">
        <v>3.8</v>
      </c>
      <c r="I67" s="10">
        <v>0</v>
      </c>
      <c r="J67" s="13">
        <f t="shared" ref="J67" si="137">IF(F67="BUY",(H67-G67)*E67*D67,(G67-H67)*D67)</f>
        <v>0</v>
      </c>
      <c r="K67" s="13">
        <v>0</v>
      </c>
      <c r="L67" s="13">
        <f t="shared" ref="L67" si="138">SUM(J67,K67)</f>
        <v>0</v>
      </c>
    </row>
    <row r="68" spans="1:12" s="12" customFormat="1" ht="15.75">
      <c r="A68" s="8">
        <v>43712</v>
      </c>
      <c r="B68" s="9" t="s">
        <v>134</v>
      </c>
      <c r="C68" s="9">
        <v>65</v>
      </c>
      <c r="D68" s="9">
        <v>6000</v>
      </c>
      <c r="E68" s="9">
        <v>5</v>
      </c>
      <c r="F68" s="9" t="s">
        <v>10</v>
      </c>
      <c r="G68" s="10">
        <v>5.35</v>
      </c>
      <c r="H68" s="10">
        <v>5.35</v>
      </c>
      <c r="I68" s="10">
        <v>0</v>
      </c>
      <c r="J68" s="13">
        <f t="shared" ref="J68" si="139">IF(F68="BUY",(H68-G68)*E68*D68,(G68-H68)*D68)</f>
        <v>0</v>
      </c>
      <c r="K68" s="13">
        <v>0</v>
      </c>
      <c r="L68" s="13">
        <f t="shared" ref="L68" si="140">SUM(J68,K68)</f>
        <v>0</v>
      </c>
    </row>
    <row r="69" spans="1:12" s="12" customFormat="1" ht="15.75">
      <c r="A69" s="8">
        <v>43711</v>
      </c>
      <c r="B69" s="9" t="s">
        <v>121</v>
      </c>
      <c r="C69" s="9">
        <v>55</v>
      </c>
      <c r="D69" s="9">
        <v>2200</v>
      </c>
      <c r="E69" s="9">
        <v>5</v>
      </c>
      <c r="F69" s="9" t="s">
        <v>10</v>
      </c>
      <c r="G69" s="10">
        <v>10.85</v>
      </c>
      <c r="H69" s="10">
        <v>8.8000000000000007</v>
      </c>
      <c r="I69" s="10">
        <v>0</v>
      </c>
      <c r="J69" s="13">
        <f t="shared" ref="J69" si="141">IF(F69="BUY",(H69-G69)*E69*D69,(G69-H69)*D69)</f>
        <v>-22549.999999999989</v>
      </c>
      <c r="K69" s="13">
        <v>0</v>
      </c>
      <c r="L69" s="13">
        <f t="shared" ref="L69" si="142">SUM(J69,K69)</f>
        <v>-22549.999999999989</v>
      </c>
    </row>
    <row r="70" spans="1:12" s="12" customFormat="1" ht="15.75">
      <c r="A70" s="8">
        <v>43706</v>
      </c>
      <c r="B70" s="9" t="s">
        <v>44</v>
      </c>
      <c r="C70" s="9">
        <v>55</v>
      </c>
      <c r="D70" s="9">
        <v>8000</v>
      </c>
      <c r="E70" s="9">
        <v>5</v>
      </c>
      <c r="F70" s="9" t="s">
        <v>10</v>
      </c>
      <c r="G70" s="10">
        <v>1</v>
      </c>
      <c r="H70" s="10">
        <v>1.4</v>
      </c>
      <c r="I70" s="10">
        <v>0</v>
      </c>
      <c r="J70" s="13">
        <f t="shared" ref="J70" si="143">IF(F70="BUY",(H70-G70)*E70*D70,(G70-H70)*D70)</f>
        <v>15999.999999999996</v>
      </c>
      <c r="K70" s="13">
        <v>0</v>
      </c>
      <c r="L70" s="13">
        <f t="shared" ref="L70" si="144">SUM(J70,K70)</f>
        <v>15999.999999999996</v>
      </c>
    </row>
    <row r="71" spans="1:12" s="12" customFormat="1" ht="15.75">
      <c r="A71" s="8">
        <v>43705</v>
      </c>
      <c r="B71" s="9" t="s">
        <v>48</v>
      </c>
      <c r="C71" s="9">
        <v>700</v>
      </c>
      <c r="D71" s="9">
        <v>1400</v>
      </c>
      <c r="E71" s="9">
        <v>5</v>
      </c>
      <c r="F71" s="9" t="s">
        <v>10</v>
      </c>
      <c r="G71" s="10">
        <v>6.5</v>
      </c>
      <c r="H71" s="10">
        <v>10</v>
      </c>
      <c r="I71" s="10">
        <v>13.8</v>
      </c>
      <c r="J71" s="13">
        <f t="shared" ref="J71" si="145">IF(F71="BUY",(H71-G71)*E71*D71,(G71-H71)*D71)</f>
        <v>24500</v>
      </c>
      <c r="K71" s="13">
        <v>0</v>
      </c>
      <c r="L71" s="13">
        <f t="shared" ref="L71" si="146">SUM(J71,K71)</f>
        <v>24500</v>
      </c>
    </row>
    <row r="72" spans="1:12" s="12" customFormat="1" ht="15.75">
      <c r="A72" s="8">
        <v>43703</v>
      </c>
      <c r="B72" s="9" t="s">
        <v>47</v>
      </c>
      <c r="C72" s="9">
        <v>130</v>
      </c>
      <c r="D72" s="9">
        <v>4000</v>
      </c>
      <c r="E72" s="9">
        <v>5</v>
      </c>
      <c r="F72" s="9" t="s">
        <v>10</v>
      </c>
      <c r="G72" s="10">
        <v>5.5</v>
      </c>
      <c r="H72" s="10">
        <v>6.5</v>
      </c>
      <c r="I72" s="10">
        <v>8.3000000000000007</v>
      </c>
      <c r="J72" s="13">
        <f t="shared" ref="J72" si="147">IF(F72="BUY",(H72-G72)*E72*D72,(G72-H72)*D72)</f>
        <v>20000</v>
      </c>
      <c r="K72" s="13">
        <v>0</v>
      </c>
      <c r="L72" s="13">
        <f t="shared" ref="L72" si="148">SUM(J72,K72)</f>
        <v>20000</v>
      </c>
    </row>
    <row r="73" spans="1:12" s="12" customFormat="1" ht="15.75">
      <c r="A73" s="8">
        <v>43703</v>
      </c>
      <c r="B73" s="9" t="s">
        <v>108</v>
      </c>
      <c r="C73" s="9">
        <v>400</v>
      </c>
      <c r="D73" s="9">
        <v>1500</v>
      </c>
      <c r="E73" s="9">
        <v>5</v>
      </c>
      <c r="F73" s="9" t="s">
        <v>10</v>
      </c>
      <c r="G73" s="10">
        <v>3.5</v>
      </c>
      <c r="H73" s="10">
        <v>4.6500000000000004</v>
      </c>
      <c r="I73" s="10">
        <v>0</v>
      </c>
      <c r="J73" s="13">
        <f t="shared" ref="J73" si="149">IF(F73="BUY",(H73-G73)*E73*D73,(G73-H73)*D73)</f>
        <v>8625.0000000000018</v>
      </c>
      <c r="K73" s="13">
        <v>0</v>
      </c>
      <c r="L73" s="13">
        <f t="shared" ref="L73" si="150">SUM(J73,K73)</f>
        <v>8625.0000000000018</v>
      </c>
    </row>
    <row r="74" spans="1:12" s="12" customFormat="1" ht="15.75">
      <c r="A74" s="8">
        <v>43699</v>
      </c>
      <c r="B74" s="9" t="s">
        <v>111</v>
      </c>
      <c r="C74" s="9">
        <v>660</v>
      </c>
      <c r="D74" s="9">
        <v>1400</v>
      </c>
      <c r="E74" s="9">
        <v>5</v>
      </c>
      <c r="F74" s="9" t="s">
        <v>10</v>
      </c>
      <c r="G74" s="10">
        <v>25.3</v>
      </c>
      <c r="H74" s="10">
        <v>21.8</v>
      </c>
      <c r="I74" s="10">
        <v>0</v>
      </c>
      <c r="J74" s="13">
        <f t="shared" ref="J74" si="151">IF(F74="BUY",(H74-G74)*E74*D74,(G74-H74)*D74)</f>
        <v>-24500</v>
      </c>
      <c r="K74" s="13">
        <v>0</v>
      </c>
      <c r="L74" s="13">
        <f t="shared" ref="L74" si="152">SUM(J74,K74)</f>
        <v>-24500</v>
      </c>
    </row>
    <row r="75" spans="1:12" s="12" customFormat="1" ht="15.75">
      <c r="A75" s="8">
        <v>43696</v>
      </c>
      <c r="B75" s="9" t="s">
        <v>54</v>
      </c>
      <c r="C75" s="9">
        <v>60</v>
      </c>
      <c r="D75" s="9">
        <v>8000</v>
      </c>
      <c r="E75" s="9">
        <v>5</v>
      </c>
      <c r="F75" s="9" t="s">
        <v>10</v>
      </c>
      <c r="G75" s="10">
        <v>1.8</v>
      </c>
      <c r="H75" s="10">
        <v>1.8</v>
      </c>
      <c r="I75" s="10">
        <v>0</v>
      </c>
      <c r="J75" s="13">
        <f t="shared" ref="J75" si="153">IF(F75="BUY",(H75-G75)*E75*D75,(G75-H75)*D75)</f>
        <v>0</v>
      </c>
      <c r="K75" s="13">
        <v>0</v>
      </c>
      <c r="L75" s="13">
        <v>0</v>
      </c>
    </row>
    <row r="76" spans="1:12" s="12" customFormat="1" ht="15.75">
      <c r="A76" s="8">
        <v>43693</v>
      </c>
      <c r="B76" s="9" t="s">
        <v>133</v>
      </c>
      <c r="C76" s="9">
        <v>390</v>
      </c>
      <c r="D76" s="9">
        <v>1200</v>
      </c>
      <c r="E76" s="9">
        <v>5</v>
      </c>
      <c r="F76" s="9" t="s">
        <v>10</v>
      </c>
      <c r="G76" s="10">
        <v>19.649999999999999</v>
      </c>
      <c r="H76" s="10">
        <v>23</v>
      </c>
      <c r="I76" s="10">
        <v>27.9</v>
      </c>
      <c r="J76" s="13">
        <f t="shared" ref="J76" si="154">IF(F76="BUY",(H76-G76)*E76*D76,(G76-H76)*D76)</f>
        <v>20100.000000000007</v>
      </c>
      <c r="K76" s="13">
        <f t="shared" ref="K76" si="155">IF(I76=0,"0.00",IF(F76="BUY",E76*(I76-H76)*D76,(H76-I76)*D76))</f>
        <v>29399.999999999993</v>
      </c>
      <c r="L76" s="13">
        <f t="shared" ref="L76" si="156">SUM(J76,K76)</f>
        <v>49500</v>
      </c>
    </row>
    <row r="77" spans="1:12" s="12" customFormat="1" ht="15.75">
      <c r="A77" s="8">
        <v>43690</v>
      </c>
      <c r="B77" s="9" t="s">
        <v>111</v>
      </c>
      <c r="C77" s="9">
        <v>660</v>
      </c>
      <c r="D77" s="9">
        <v>1400</v>
      </c>
      <c r="E77" s="9">
        <v>5</v>
      </c>
      <c r="F77" s="9" t="s">
        <v>10</v>
      </c>
      <c r="G77" s="10">
        <v>26.5</v>
      </c>
      <c r="H77" s="10">
        <v>30</v>
      </c>
      <c r="I77" s="10">
        <v>35</v>
      </c>
      <c r="J77" s="13">
        <f t="shared" ref="J77" si="157">IF(F77="BUY",(H77-G77)*E77*D77,(G77-H77)*D77)</f>
        <v>24500</v>
      </c>
      <c r="K77" s="13">
        <f t="shared" ref="K77" si="158">IF(I77=0,"0.00",IF(F77="BUY",E77*(I77-H77)*D77,(H77-I77)*D77))</f>
        <v>35000</v>
      </c>
      <c r="L77" s="13">
        <f t="shared" ref="L77" si="159">SUM(J77,K77)</f>
        <v>59500</v>
      </c>
    </row>
    <row r="78" spans="1:12" s="12" customFormat="1" ht="15.75">
      <c r="A78" s="8">
        <v>43684</v>
      </c>
      <c r="B78" s="9" t="s">
        <v>95</v>
      </c>
      <c r="C78" s="9">
        <v>320</v>
      </c>
      <c r="D78" s="9">
        <v>1300</v>
      </c>
      <c r="E78" s="9">
        <v>5</v>
      </c>
      <c r="F78" s="9" t="s">
        <v>10</v>
      </c>
      <c r="G78" s="10">
        <v>26</v>
      </c>
      <c r="H78" s="10">
        <v>30.2</v>
      </c>
      <c r="I78" s="10">
        <v>35.299999999999997</v>
      </c>
      <c r="J78" s="13">
        <f t="shared" ref="J78" si="160">IF(F78="BUY",(H78-G78)*E78*D78,(G78-H78)*D78)</f>
        <v>27299.999999999996</v>
      </c>
      <c r="K78" s="13">
        <v>0</v>
      </c>
      <c r="L78" s="13">
        <f t="shared" ref="L78" si="161">SUM(J78,K78)</f>
        <v>27299.999999999996</v>
      </c>
    </row>
    <row r="79" spans="1:12" s="12" customFormat="1" ht="15.75">
      <c r="A79" s="8">
        <v>43683</v>
      </c>
      <c r="B79" s="9" t="s">
        <v>103</v>
      </c>
      <c r="C79" s="9">
        <v>320</v>
      </c>
      <c r="D79" s="9">
        <v>1300</v>
      </c>
      <c r="E79" s="9">
        <v>5</v>
      </c>
      <c r="F79" s="9" t="s">
        <v>10</v>
      </c>
      <c r="G79" s="10">
        <v>19.2</v>
      </c>
      <c r="H79" s="10">
        <v>22.6</v>
      </c>
      <c r="I79" s="10">
        <v>26.2</v>
      </c>
      <c r="J79" s="13">
        <f t="shared" ref="J79" si="162">IF(F79="BUY",(H79-G79)*E79*D79,(G79-H79)*D79)</f>
        <v>22100.000000000015</v>
      </c>
      <c r="K79" s="13">
        <f t="shared" ref="K79" si="163">IF(I79=0,"0.00",IF(F79="BUY",E79*(I79-H79)*D79,(H79-I79)*D79))</f>
        <v>23399.999999999985</v>
      </c>
      <c r="L79" s="13">
        <f t="shared" ref="L79" si="164">SUM(J79,K79)</f>
        <v>45500</v>
      </c>
    </row>
    <row r="80" spans="1:12" s="12" customFormat="1" ht="15.75">
      <c r="A80" s="8">
        <v>43682</v>
      </c>
      <c r="B80" s="9" t="s">
        <v>48</v>
      </c>
      <c r="C80" s="9">
        <v>700</v>
      </c>
      <c r="D80" s="9">
        <v>1400</v>
      </c>
      <c r="E80" s="9">
        <v>5</v>
      </c>
      <c r="F80" s="9" t="s">
        <v>10</v>
      </c>
      <c r="G80" s="10">
        <v>23.8</v>
      </c>
      <c r="H80" s="10">
        <v>26.8</v>
      </c>
      <c r="I80" s="10">
        <v>30.2</v>
      </c>
      <c r="J80" s="13">
        <f t="shared" ref="J80" si="165">IF(F80="BUY",(H80-G80)*E80*D80,(G80-H80)*D80)</f>
        <v>21000</v>
      </c>
      <c r="K80" s="13">
        <v>0</v>
      </c>
      <c r="L80" s="13">
        <f t="shared" ref="L80" si="166">SUM(J80,K80)</f>
        <v>21000</v>
      </c>
    </row>
    <row r="81" spans="1:12" s="12" customFormat="1" ht="15.75">
      <c r="A81" s="8">
        <v>43679</v>
      </c>
      <c r="B81" s="9" t="s">
        <v>44</v>
      </c>
      <c r="C81" s="9">
        <v>70</v>
      </c>
      <c r="D81" s="9">
        <v>8000</v>
      </c>
      <c r="E81" s="9">
        <v>5</v>
      </c>
      <c r="F81" s="9" t="s">
        <v>10</v>
      </c>
      <c r="G81" s="10">
        <v>4.8</v>
      </c>
      <c r="H81" s="10">
        <v>5.2</v>
      </c>
      <c r="I81" s="10">
        <v>0</v>
      </c>
      <c r="J81" s="13">
        <f t="shared" ref="J81" si="167">IF(F81="BUY",(H81-G81)*E81*D81,(G81-H81)*D81)</f>
        <v>16000.000000000015</v>
      </c>
      <c r="K81" s="13">
        <v>0</v>
      </c>
      <c r="L81" s="13">
        <f t="shared" ref="L81" si="168">SUM(J81,K81)</f>
        <v>16000.000000000015</v>
      </c>
    </row>
    <row r="82" spans="1:12" s="12" customFormat="1" ht="15.75">
      <c r="A82" s="8">
        <v>43678</v>
      </c>
      <c r="B82" s="9" t="s">
        <v>13</v>
      </c>
      <c r="C82" s="9">
        <v>180</v>
      </c>
      <c r="D82" s="9">
        <v>3500</v>
      </c>
      <c r="E82" s="9">
        <v>5</v>
      </c>
      <c r="F82" s="9" t="s">
        <v>10</v>
      </c>
      <c r="G82" s="10">
        <v>6.65</v>
      </c>
      <c r="H82" s="10">
        <v>7.5</v>
      </c>
      <c r="I82" s="10">
        <v>8.65</v>
      </c>
      <c r="J82" s="13">
        <f t="shared" ref="J82" si="169">IF(F82="BUY",(H82-G82)*E82*D82,(G82-H82)*D82)</f>
        <v>14874.999999999995</v>
      </c>
      <c r="K82" s="13">
        <v>0</v>
      </c>
      <c r="L82" s="13">
        <f t="shared" ref="L82" si="170">SUM(J82,K82)</f>
        <v>14874.999999999995</v>
      </c>
    </row>
    <row r="83" spans="1:12" s="12" customFormat="1" ht="15.75">
      <c r="A83" s="8">
        <v>43677</v>
      </c>
      <c r="B83" s="9" t="s">
        <v>103</v>
      </c>
      <c r="C83" s="9">
        <v>380</v>
      </c>
      <c r="D83" s="9">
        <v>1300</v>
      </c>
      <c r="E83" s="9">
        <v>5</v>
      </c>
      <c r="F83" s="9" t="s">
        <v>10</v>
      </c>
      <c r="G83" s="10">
        <v>33</v>
      </c>
      <c r="H83" s="10">
        <v>33</v>
      </c>
      <c r="I83" s="10">
        <v>0</v>
      </c>
      <c r="J83" s="13">
        <f t="shared" ref="J83" si="171">IF(F83="BUY",(H83-G83)*E83*D83,(G83-H83)*D83)</f>
        <v>0</v>
      </c>
      <c r="K83" s="13">
        <v>0</v>
      </c>
      <c r="L83" s="13">
        <f t="shared" ref="L83" si="172">SUM(J83,K83)</f>
        <v>0</v>
      </c>
    </row>
    <row r="84" spans="1:12" s="12" customFormat="1" ht="15.75">
      <c r="A84" s="8">
        <v>43676</v>
      </c>
      <c r="B84" s="9" t="s">
        <v>132</v>
      </c>
      <c r="C84" s="9">
        <v>70</v>
      </c>
      <c r="D84" s="9">
        <v>6000</v>
      </c>
      <c r="E84" s="9">
        <v>5</v>
      </c>
      <c r="F84" s="9" t="s">
        <v>10</v>
      </c>
      <c r="G84" s="10">
        <v>3.2</v>
      </c>
      <c r="H84" s="10">
        <v>3.8</v>
      </c>
      <c r="I84" s="10">
        <v>0</v>
      </c>
      <c r="J84" s="13">
        <f t="shared" ref="J84" si="173">IF(F84="BUY",(H84-G84)*E84*D84,(G84-H84)*D84)</f>
        <v>17999.999999999989</v>
      </c>
      <c r="K84" s="13">
        <v>0</v>
      </c>
      <c r="L84" s="13">
        <f t="shared" ref="L84" si="174">SUM(J84,K84)</f>
        <v>17999.999999999989</v>
      </c>
    </row>
    <row r="85" spans="1:12" s="12" customFormat="1" ht="15.75">
      <c r="A85" s="8">
        <v>43676</v>
      </c>
      <c r="B85" s="9" t="s">
        <v>131</v>
      </c>
      <c r="C85" s="9">
        <v>420</v>
      </c>
      <c r="D85" s="9">
        <v>1200</v>
      </c>
      <c r="E85" s="9">
        <v>5</v>
      </c>
      <c r="F85" s="9" t="s">
        <v>10</v>
      </c>
      <c r="G85" s="10">
        <v>32</v>
      </c>
      <c r="H85" s="10">
        <v>35.299999999999997</v>
      </c>
      <c r="I85" s="10">
        <v>38.799999999999997</v>
      </c>
      <c r="J85" s="13">
        <f t="shared" ref="J85" si="175">IF(F85="BUY",(H85-G85)*E85*D85,(G85-H85)*D85)</f>
        <v>19799.999999999982</v>
      </c>
      <c r="K85" s="13">
        <f t="shared" ref="K85" si="176">IF(I85=0,"0.00",IF(F85="BUY",E85*(I85-H85)*D85,(H85-I85)*D85))</f>
        <v>21000</v>
      </c>
      <c r="L85" s="13">
        <f t="shared" ref="L85" si="177">SUM(J85,K85)</f>
        <v>40799.999999999985</v>
      </c>
    </row>
    <row r="86" spans="1:12" s="12" customFormat="1" ht="15.75">
      <c r="A86" s="8">
        <v>43672</v>
      </c>
      <c r="B86" s="9" t="s">
        <v>130</v>
      </c>
      <c r="C86" s="9">
        <v>1700</v>
      </c>
      <c r="D86" s="9">
        <v>25</v>
      </c>
      <c r="E86" s="9">
        <v>5</v>
      </c>
      <c r="F86" s="9" t="s">
        <v>10</v>
      </c>
      <c r="G86" s="10">
        <v>800</v>
      </c>
      <c r="H86" s="10">
        <v>1022</v>
      </c>
      <c r="I86" s="10">
        <v>1280</v>
      </c>
      <c r="J86" s="13">
        <f t="shared" ref="J86" si="178">IF(F86="BUY",(H86-G86)*E86*D86,(G86-H86)*D86)</f>
        <v>27750</v>
      </c>
      <c r="K86" s="13">
        <v>0</v>
      </c>
      <c r="L86" s="13">
        <f t="shared" ref="L86" si="179">SUM(J86,K86)</f>
        <v>27750</v>
      </c>
    </row>
    <row r="87" spans="1:12" s="12" customFormat="1" ht="15.75">
      <c r="A87" s="8">
        <v>43672</v>
      </c>
      <c r="B87" s="9" t="s">
        <v>129</v>
      </c>
      <c r="C87" s="9">
        <v>140</v>
      </c>
      <c r="D87" s="9">
        <v>3200</v>
      </c>
      <c r="E87" s="9">
        <v>5</v>
      </c>
      <c r="F87" s="9" t="s">
        <v>10</v>
      </c>
      <c r="G87" s="10">
        <v>7.85</v>
      </c>
      <c r="H87" s="10">
        <v>9.1999999999999993</v>
      </c>
      <c r="I87" s="10">
        <v>10.199999999999999</v>
      </c>
      <c r="J87" s="13">
        <f t="shared" ref="J87" si="180">IF(F87="BUY",(H87-G87)*E87*D87,(G87-H87)*D87)</f>
        <v>21599.999999999993</v>
      </c>
      <c r="K87" s="13">
        <f t="shared" ref="K87" si="181">IF(I87=0,"0.00",IF(F87="BUY",E87*(I87-H87)*D87,(H87-I87)*D87))</f>
        <v>16000</v>
      </c>
      <c r="L87" s="13">
        <f t="shared" ref="L87" si="182">SUM(J87,K87)</f>
        <v>37599.999999999993</v>
      </c>
    </row>
    <row r="88" spans="1:12" s="12" customFormat="1" ht="15.75">
      <c r="A88" s="8">
        <v>43671</v>
      </c>
      <c r="B88" s="9" t="s">
        <v>128</v>
      </c>
      <c r="C88" s="9">
        <v>135</v>
      </c>
      <c r="D88" s="9">
        <v>3200</v>
      </c>
      <c r="E88" s="9">
        <v>5</v>
      </c>
      <c r="F88" s="9" t="s">
        <v>10</v>
      </c>
      <c r="G88" s="10">
        <v>2</v>
      </c>
      <c r="H88" s="10">
        <v>1</v>
      </c>
      <c r="I88" s="10">
        <v>0</v>
      </c>
      <c r="J88" s="13">
        <f t="shared" ref="J88" si="183">IF(F88="BUY",(H88-G88)*E88*D88,(G88-H88)*D88)</f>
        <v>-16000</v>
      </c>
      <c r="K88" s="13">
        <v>0</v>
      </c>
      <c r="L88" s="13">
        <f t="shared" ref="L88" si="184">SUM(J88,K88)</f>
        <v>-16000</v>
      </c>
    </row>
    <row r="89" spans="1:12" s="12" customFormat="1" ht="15.75">
      <c r="A89" s="8">
        <v>43670</v>
      </c>
      <c r="B89" s="9" t="s">
        <v>127</v>
      </c>
      <c r="C89" s="9">
        <v>1460</v>
      </c>
      <c r="D89" s="9">
        <v>600</v>
      </c>
      <c r="E89" s="9">
        <v>5</v>
      </c>
      <c r="F89" s="9" t="s">
        <v>10</v>
      </c>
      <c r="G89" s="10">
        <v>30.2</v>
      </c>
      <c r="H89" s="10">
        <v>32</v>
      </c>
      <c r="I89" s="10">
        <v>0</v>
      </c>
      <c r="J89" s="13">
        <f t="shared" ref="J89" si="185">IF(F89="BUY",(H89-G89)*E89*D89,(G89-H89)*D89)</f>
        <v>5400.0000000000018</v>
      </c>
      <c r="K89" s="13">
        <v>0</v>
      </c>
      <c r="L89" s="13">
        <f t="shared" ref="L89" si="186">SUM(J89,K89)</f>
        <v>5400.0000000000018</v>
      </c>
    </row>
    <row r="90" spans="1:12" s="12" customFormat="1" ht="15.75">
      <c r="A90" s="8">
        <v>43668</v>
      </c>
      <c r="B90" s="9" t="s">
        <v>44</v>
      </c>
      <c r="C90" s="9">
        <v>80</v>
      </c>
      <c r="D90" s="9">
        <v>8000</v>
      </c>
      <c r="E90" s="9">
        <v>5</v>
      </c>
      <c r="F90" s="9" t="s">
        <v>10</v>
      </c>
      <c r="G90" s="10">
        <v>1</v>
      </c>
      <c r="H90" s="10">
        <v>1.5</v>
      </c>
      <c r="I90" s="14">
        <v>2.2999999999999998</v>
      </c>
      <c r="J90" s="13">
        <f t="shared" ref="J90" si="187">IF(F90="BUY",(H90-G90)*E90*D90,(G90-H90)*D90)</f>
        <v>20000</v>
      </c>
      <c r="K90" s="13">
        <v>0</v>
      </c>
      <c r="L90" s="13">
        <f t="shared" ref="L90" si="188">SUM(J90,K90)</f>
        <v>20000</v>
      </c>
    </row>
    <row r="91" spans="1:12" s="12" customFormat="1" ht="15.75">
      <c r="A91" s="8">
        <v>43668</v>
      </c>
      <c r="B91" s="9" t="s">
        <v>44</v>
      </c>
      <c r="C91" s="9">
        <v>80</v>
      </c>
      <c r="D91" s="9">
        <v>8000</v>
      </c>
      <c r="E91" s="9">
        <v>5</v>
      </c>
      <c r="F91" s="9" t="s">
        <v>10</v>
      </c>
      <c r="G91" s="10">
        <v>1.5</v>
      </c>
      <c r="H91" s="10">
        <v>1.5</v>
      </c>
      <c r="I91" s="14">
        <f t="shared" ref="I91" si="189">(H91-G91)*E91*D91</f>
        <v>0</v>
      </c>
      <c r="J91" s="13">
        <f t="shared" ref="J91" si="190">IF(F91="BUY",(H91-G91)*E91*D91,(G91-H91)*D91)</f>
        <v>0</v>
      </c>
      <c r="K91" s="13">
        <v>0</v>
      </c>
      <c r="L91" s="13">
        <f t="shared" ref="L91" si="191">SUM(J91,K91)</f>
        <v>0</v>
      </c>
    </row>
    <row r="92" spans="1:12" s="12" customFormat="1" ht="15.75">
      <c r="A92" s="8">
        <v>43665</v>
      </c>
      <c r="B92" s="9" t="s">
        <v>48</v>
      </c>
      <c r="C92" s="9">
        <v>740</v>
      </c>
      <c r="D92" s="9">
        <v>1400</v>
      </c>
      <c r="E92" s="9">
        <v>5</v>
      </c>
      <c r="F92" s="9" t="s">
        <v>10</v>
      </c>
      <c r="G92" s="10">
        <v>23</v>
      </c>
      <c r="H92" s="10">
        <v>20</v>
      </c>
      <c r="I92" s="10">
        <v>0</v>
      </c>
      <c r="J92" s="13">
        <f t="shared" ref="J92" si="192">IF(F92="BUY",(H92-G92)*E92*D92,(G92-H92)*D92)</f>
        <v>-21000</v>
      </c>
      <c r="K92" s="13">
        <v>0</v>
      </c>
      <c r="L92" s="13">
        <f t="shared" ref="L92" si="193">SUM(J92,K92)</f>
        <v>-21000</v>
      </c>
    </row>
    <row r="93" spans="1:12" s="12" customFormat="1" ht="15.75">
      <c r="A93" s="8">
        <v>43664</v>
      </c>
      <c r="B93" s="9" t="s">
        <v>48</v>
      </c>
      <c r="C93" s="9">
        <v>740</v>
      </c>
      <c r="D93" s="9">
        <v>1400</v>
      </c>
      <c r="E93" s="9">
        <v>5</v>
      </c>
      <c r="F93" s="9" t="s">
        <v>10</v>
      </c>
      <c r="G93" s="10">
        <v>21.2</v>
      </c>
      <c r="H93" s="10">
        <v>18.8</v>
      </c>
      <c r="I93" s="10">
        <v>0</v>
      </c>
      <c r="J93" s="13">
        <f t="shared" ref="J93" si="194">IF(F93="BUY",(H93-G93)*E93*D93,(G93-H93)*D93)</f>
        <v>-16799.999999999989</v>
      </c>
      <c r="K93" s="13">
        <v>0</v>
      </c>
      <c r="L93" s="13">
        <f t="shared" ref="L93" si="195">SUM(J93,K93)</f>
        <v>-16799.999999999989</v>
      </c>
    </row>
    <row r="94" spans="1:12" s="12" customFormat="1" ht="15.75">
      <c r="A94" s="8">
        <v>43662</v>
      </c>
      <c r="B94" s="9" t="s">
        <v>111</v>
      </c>
      <c r="C94" s="9">
        <v>740</v>
      </c>
      <c r="D94" s="9">
        <v>1400</v>
      </c>
      <c r="E94" s="9">
        <v>5</v>
      </c>
      <c r="F94" s="9" t="s">
        <v>10</v>
      </c>
      <c r="G94" s="10">
        <v>32.5</v>
      </c>
      <c r="H94" s="10">
        <v>36.200000000000003</v>
      </c>
      <c r="I94" s="10">
        <v>40.4</v>
      </c>
      <c r="J94" s="13">
        <f t="shared" ref="J94" si="196">IF(F94="BUY",(H94-G94)*E94*D94,(G94-H94)*D94)</f>
        <v>25900.000000000018</v>
      </c>
      <c r="K94" s="13">
        <v>0</v>
      </c>
      <c r="L94" s="13">
        <f t="shared" ref="L94" si="197">SUM(J94,K94)</f>
        <v>25900.000000000018</v>
      </c>
    </row>
    <row r="95" spans="1:12" s="12" customFormat="1" ht="15.75">
      <c r="A95" s="8">
        <v>43661</v>
      </c>
      <c r="B95" s="9" t="s">
        <v>45</v>
      </c>
      <c r="C95" s="9">
        <v>140</v>
      </c>
      <c r="D95" s="9">
        <v>4000</v>
      </c>
      <c r="E95" s="9">
        <v>5</v>
      </c>
      <c r="F95" s="9" t="s">
        <v>10</v>
      </c>
      <c r="G95" s="10">
        <v>6.8</v>
      </c>
      <c r="H95" s="10">
        <v>5.5</v>
      </c>
      <c r="I95" s="10">
        <v>0</v>
      </c>
      <c r="J95" s="13">
        <f t="shared" ref="J95" si="198">IF(F95="BUY",(H95-G95)*E95*D95,(G95-H95)*D95)</f>
        <v>-25999.999999999996</v>
      </c>
      <c r="K95" s="13">
        <v>0</v>
      </c>
      <c r="L95" s="13">
        <f t="shared" ref="L95" si="199">SUM(J95,K95)</f>
        <v>-25999.999999999996</v>
      </c>
    </row>
    <row r="96" spans="1:12" s="12" customFormat="1" ht="15.75">
      <c r="A96" s="8">
        <v>43658</v>
      </c>
      <c r="B96" s="9" t="s">
        <v>83</v>
      </c>
      <c r="C96" s="9">
        <v>130</v>
      </c>
      <c r="D96" s="9">
        <v>6000</v>
      </c>
      <c r="E96" s="9">
        <v>5</v>
      </c>
      <c r="F96" s="9" t="s">
        <v>10</v>
      </c>
      <c r="G96" s="10">
        <v>4.2</v>
      </c>
      <c r="H96" s="10">
        <v>0</v>
      </c>
      <c r="I96" s="10">
        <v>0</v>
      </c>
      <c r="J96" s="13">
        <v>0</v>
      </c>
      <c r="K96" s="13">
        <v>0</v>
      </c>
      <c r="L96" s="13">
        <v>0</v>
      </c>
    </row>
    <row r="97" spans="1:12" s="12" customFormat="1" ht="15.75">
      <c r="A97" s="8">
        <v>43658</v>
      </c>
      <c r="B97" s="9" t="s">
        <v>126</v>
      </c>
      <c r="C97" s="9">
        <v>4600</v>
      </c>
      <c r="D97" s="9">
        <v>200</v>
      </c>
      <c r="E97" s="9">
        <v>5</v>
      </c>
      <c r="F97" s="9" t="s">
        <v>10</v>
      </c>
      <c r="G97" s="10">
        <v>95</v>
      </c>
      <c r="H97" s="10">
        <v>85</v>
      </c>
      <c r="I97" s="10">
        <v>0</v>
      </c>
      <c r="J97" s="13">
        <f t="shared" ref="J97" si="200">IF(F97="BUY",(H97-G97)*E97*D97,(G97-H97)*D97)</f>
        <v>-10000</v>
      </c>
      <c r="K97" s="13">
        <v>0</v>
      </c>
      <c r="L97" s="13">
        <f t="shared" ref="L97" si="201">SUM(J97,K97)</f>
        <v>-10000</v>
      </c>
    </row>
    <row r="98" spans="1:12" s="12" customFormat="1" ht="15.75">
      <c r="A98" s="8">
        <v>43655</v>
      </c>
      <c r="B98" s="9" t="s">
        <v>125</v>
      </c>
      <c r="C98" s="9">
        <v>145</v>
      </c>
      <c r="D98" s="9">
        <v>6000</v>
      </c>
      <c r="E98" s="9">
        <v>5</v>
      </c>
      <c r="F98" s="9" t="s">
        <v>10</v>
      </c>
      <c r="G98" s="10">
        <v>6.85</v>
      </c>
      <c r="H98" s="10">
        <v>8</v>
      </c>
      <c r="I98" s="10">
        <v>8.85</v>
      </c>
      <c r="J98" s="13">
        <f t="shared" ref="J98" si="202">IF(F98="BUY",(H98-G98)*E98*D98,(G98-H98)*D98)</f>
        <v>34500.000000000007</v>
      </c>
      <c r="K98" s="13">
        <f t="shared" ref="K98" si="203">IF(I98=0,"0.00",IF(F98="BUY",E98*(I98-H98)*D98,(H98-I98)*D98))</f>
        <v>25499.999999999989</v>
      </c>
      <c r="L98" s="13">
        <f t="shared" ref="L98" si="204">SUM(J98,K98)</f>
        <v>60000</v>
      </c>
    </row>
    <row r="99" spans="1:12" s="12" customFormat="1" ht="15.75">
      <c r="A99" s="8">
        <v>43649</v>
      </c>
      <c r="B99" s="9" t="s">
        <v>48</v>
      </c>
      <c r="C99" s="9">
        <v>740</v>
      </c>
      <c r="D99" s="9">
        <v>1400</v>
      </c>
      <c r="E99" s="9">
        <v>5</v>
      </c>
      <c r="F99" s="9" t="s">
        <v>10</v>
      </c>
      <c r="G99" s="10">
        <v>41</v>
      </c>
      <c r="H99" s="10">
        <v>44.2</v>
      </c>
      <c r="I99" s="10">
        <v>48</v>
      </c>
      <c r="J99" s="13">
        <f t="shared" ref="J99" si="205">IF(F99="BUY",(H99-G99)*E99*D99,(G99-H99)*D99)</f>
        <v>22400.000000000018</v>
      </c>
      <c r="K99" s="13">
        <f t="shared" ref="K99" si="206">IF(I99=0,"0.00",IF(F99="BUY",E99*(I99-H99)*D99,(H99-I99)*D99))</f>
        <v>26599.999999999982</v>
      </c>
      <c r="L99" s="13">
        <f t="shared" ref="L99" si="207">SUM(J99,K99)</f>
        <v>49000</v>
      </c>
    </row>
    <row r="100" spans="1:12" s="12" customFormat="1" ht="15.75">
      <c r="A100" s="8">
        <v>43649</v>
      </c>
      <c r="B100" s="9" t="s">
        <v>95</v>
      </c>
      <c r="C100" s="9">
        <v>360</v>
      </c>
      <c r="D100" s="9">
        <v>1300</v>
      </c>
      <c r="E100" s="9">
        <v>5</v>
      </c>
      <c r="F100" s="9" t="s">
        <v>10</v>
      </c>
      <c r="G100" s="10">
        <v>23</v>
      </c>
      <c r="H100" s="10">
        <v>22.1</v>
      </c>
      <c r="I100" s="10">
        <v>0</v>
      </c>
      <c r="J100" s="13">
        <f t="shared" ref="J100" si="208">IF(F100="BUY",(H100-G100)*E100*D100,(G100-H100)*D100)</f>
        <v>-5849.9999999999909</v>
      </c>
      <c r="K100" s="13">
        <v>0</v>
      </c>
      <c r="L100" s="13">
        <f t="shared" ref="L100" si="209">SUM(J100,K100)</f>
        <v>-5849.9999999999909</v>
      </c>
    </row>
    <row r="101" spans="1:12" s="12" customFormat="1" ht="15.75">
      <c r="A101" s="8">
        <v>43648</v>
      </c>
      <c r="B101" s="9" t="s">
        <v>124</v>
      </c>
      <c r="C101" s="9">
        <v>65</v>
      </c>
      <c r="D101" s="9">
        <v>20000</v>
      </c>
      <c r="E101" s="9">
        <v>5</v>
      </c>
      <c r="F101" s="9" t="s">
        <v>10</v>
      </c>
      <c r="G101" s="10">
        <v>5.5</v>
      </c>
      <c r="H101" s="10">
        <v>6</v>
      </c>
      <c r="I101" s="10">
        <v>6.5</v>
      </c>
      <c r="J101" s="13">
        <f t="shared" ref="J101" si="210">IF(F101="BUY",(H101-G101)*E101*D101,(G101-H101)*D101)</f>
        <v>50000</v>
      </c>
      <c r="K101" s="13">
        <f t="shared" ref="K101" si="211">IF(I101=0,"0.00",IF(F101="BUY",E101*(I101-H101)*D101,(H101-I101)*D101))</f>
        <v>50000</v>
      </c>
      <c r="L101" s="13">
        <f t="shared" ref="L101" si="212">SUM(J101,K101)</f>
        <v>100000</v>
      </c>
    </row>
    <row r="102" spans="1:12" s="12" customFormat="1" ht="15.75">
      <c r="A102" s="8">
        <v>43644</v>
      </c>
      <c r="B102" s="9" t="s">
        <v>103</v>
      </c>
      <c r="C102" s="9">
        <v>320</v>
      </c>
      <c r="D102" s="9">
        <v>1300</v>
      </c>
      <c r="E102" s="9">
        <v>5</v>
      </c>
      <c r="F102" s="9" t="s">
        <v>10</v>
      </c>
      <c r="G102" s="10">
        <v>14.8</v>
      </c>
      <c r="H102" s="10">
        <v>14.8</v>
      </c>
      <c r="I102" s="10">
        <v>0</v>
      </c>
      <c r="J102" s="13">
        <f t="shared" ref="J102" si="213">IF(F102="BUY",(H102-G102)*E102*D102,(G102-H102)*D102)</f>
        <v>0</v>
      </c>
      <c r="K102" s="13">
        <v>0</v>
      </c>
      <c r="L102" s="13">
        <v>0</v>
      </c>
    </row>
    <row r="103" spans="1:12" s="12" customFormat="1" ht="15.75">
      <c r="A103" s="8">
        <v>43643</v>
      </c>
      <c r="B103" s="9" t="s">
        <v>83</v>
      </c>
      <c r="C103" s="9">
        <v>140</v>
      </c>
      <c r="D103" s="9">
        <v>6000</v>
      </c>
      <c r="E103" s="9">
        <v>5</v>
      </c>
      <c r="F103" s="9" t="s">
        <v>10</v>
      </c>
      <c r="G103" s="10">
        <v>3</v>
      </c>
      <c r="H103" s="10">
        <v>3.8</v>
      </c>
      <c r="I103" s="10">
        <v>4.8</v>
      </c>
      <c r="J103" s="13">
        <f t="shared" ref="J103" si="214">IF(F103="BUY",(H103-G103)*E103*D103,(G103-H103)*D103)</f>
        <v>23999.999999999996</v>
      </c>
      <c r="K103" s="13">
        <f t="shared" ref="K103" si="215">IF(I103=0,"0.00",IF(F103="BUY",E103*(I103-H103)*D103,(H103-I103)*D103))</f>
        <v>30000</v>
      </c>
      <c r="L103" s="13">
        <f t="shared" ref="L103" si="216">SUM(J103,K103)</f>
        <v>54000</v>
      </c>
    </row>
    <row r="104" spans="1:12" s="12" customFormat="1" ht="15.75">
      <c r="A104" s="8">
        <v>43642</v>
      </c>
      <c r="B104" s="9" t="s">
        <v>47</v>
      </c>
      <c r="C104" s="9">
        <v>150</v>
      </c>
      <c r="D104" s="9">
        <v>4000</v>
      </c>
      <c r="E104" s="9">
        <v>5</v>
      </c>
      <c r="F104" s="9" t="s">
        <v>10</v>
      </c>
      <c r="G104" s="10">
        <v>2</v>
      </c>
      <c r="H104" s="10">
        <v>2.9</v>
      </c>
      <c r="I104" s="10">
        <v>3.8</v>
      </c>
      <c r="J104" s="13">
        <f t="shared" ref="J104" si="217">IF(F104="BUY",(H104-G104)*E104*D104,(G104-H104)*D104)</f>
        <v>18000</v>
      </c>
      <c r="K104" s="13">
        <f t="shared" ref="K104" si="218">IF(I104=0,"0.00",IF(F104="BUY",E104*(I104-H104)*D104,(H104-I104)*D104))</f>
        <v>18000</v>
      </c>
      <c r="L104" s="13">
        <f t="shared" ref="L104" si="219">SUM(J104,K104)</f>
        <v>36000</v>
      </c>
    </row>
    <row r="105" spans="1:12" s="12" customFormat="1" ht="15.75">
      <c r="A105" s="8">
        <v>43641</v>
      </c>
      <c r="B105" s="9" t="s">
        <v>79</v>
      </c>
      <c r="C105" s="9">
        <v>95</v>
      </c>
      <c r="D105" s="9">
        <v>4500</v>
      </c>
      <c r="E105" s="9">
        <v>5</v>
      </c>
      <c r="F105" s="9" t="s">
        <v>10</v>
      </c>
      <c r="G105" s="10">
        <v>3.05</v>
      </c>
      <c r="H105" s="10">
        <v>4</v>
      </c>
      <c r="I105" s="10">
        <v>5</v>
      </c>
      <c r="J105" s="13">
        <f t="shared" ref="J105" si="220">IF(F105="BUY",(H105-G105)*E105*D105,(G105-H105)*D105)</f>
        <v>21375.000000000004</v>
      </c>
      <c r="K105" s="13">
        <f t="shared" ref="K105" si="221">IF(I105=0,"0.00",IF(F105="BUY",E105*(I105-H105)*D105,(H105-I105)*D105))</f>
        <v>22500</v>
      </c>
      <c r="L105" s="13">
        <f t="shared" ref="L105" si="222">SUM(J105,K105)</f>
        <v>43875</v>
      </c>
    </row>
    <row r="106" spans="1:12" s="12" customFormat="1" ht="15.75">
      <c r="A106" s="8">
        <v>43640</v>
      </c>
      <c r="B106" s="9" t="s">
        <v>123</v>
      </c>
      <c r="C106" s="9">
        <v>55</v>
      </c>
      <c r="D106" s="9">
        <v>6000</v>
      </c>
      <c r="E106" s="9">
        <v>5</v>
      </c>
      <c r="F106" s="9" t="s">
        <v>10</v>
      </c>
      <c r="G106" s="10">
        <v>3.2</v>
      </c>
      <c r="H106" s="10">
        <v>2.8</v>
      </c>
      <c r="I106" s="10">
        <v>0</v>
      </c>
      <c r="J106" s="13">
        <f t="shared" ref="J106" si="223">IF(F106="BUY",(H106-G106)*E106*D106,(G106-H106)*D106)</f>
        <v>-12000.000000000011</v>
      </c>
      <c r="K106" s="13">
        <v>0</v>
      </c>
      <c r="L106" s="13">
        <f t="shared" ref="L106" si="224">SUM(J106,K106)</f>
        <v>-12000.000000000011</v>
      </c>
    </row>
    <row r="107" spans="1:12" s="12" customFormat="1" ht="15.75">
      <c r="A107" s="8">
        <v>43637</v>
      </c>
      <c r="B107" s="9" t="s">
        <v>123</v>
      </c>
      <c r="C107" s="9">
        <v>55</v>
      </c>
      <c r="D107" s="9">
        <v>6000</v>
      </c>
      <c r="E107" s="9">
        <v>5</v>
      </c>
      <c r="F107" s="9" t="s">
        <v>10</v>
      </c>
      <c r="G107" s="10">
        <v>2</v>
      </c>
      <c r="H107" s="10">
        <v>2.8</v>
      </c>
      <c r="I107" s="10">
        <v>3.8</v>
      </c>
      <c r="J107" s="13">
        <f t="shared" ref="J107" si="225">IF(F107="BUY",(H107-G107)*E107*D107,(G107-H107)*D107)</f>
        <v>23999.999999999996</v>
      </c>
      <c r="K107" s="13">
        <v>0</v>
      </c>
      <c r="L107" s="13">
        <f t="shared" ref="L107" si="226">SUM(J107,K107)</f>
        <v>23999.999999999996</v>
      </c>
    </row>
    <row r="108" spans="1:12" s="12" customFormat="1" ht="15.75">
      <c r="A108" s="8">
        <v>43637</v>
      </c>
      <c r="B108" s="9" t="s">
        <v>77</v>
      </c>
      <c r="C108" s="9">
        <v>3000</v>
      </c>
      <c r="D108" s="9">
        <v>250</v>
      </c>
      <c r="E108" s="9">
        <v>5</v>
      </c>
      <c r="F108" s="9" t="s">
        <v>10</v>
      </c>
      <c r="G108" s="10">
        <v>60</v>
      </c>
      <c r="H108" s="10">
        <v>45</v>
      </c>
      <c r="I108" s="10">
        <v>0</v>
      </c>
      <c r="J108" s="13">
        <f t="shared" ref="J108" si="227">IF(F108="BUY",(H108-G108)*E108*D108,(G108-H108)*D108)</f>
        <v>-18750</v>
      </c>
      <c r="K108" s="13">
        <v>0</v>
      </c>
      <c r="L108" s="13">
        <f t="shared" ref="L108" si="228">SUM(J108,K108)</f>
        <v>-18750</v>
      </c>
    </row>
    <row r="109" spans="1:12" s="12" customFormat="1" ht="15.75">
      <c r="A109" s="8">
        <v>43636</v>
      </c>
      <c r="B109" s="9" t="s">
        <v>87</v>
      </c>
      <c r="C109" s="9">
        <v>20</v>
      </c>
      <c r="D109" s="9">
        <v>9000</v>
      </c>
      <c r="E109" s="9">
        <v>5</v>
      </c>
      <c r="F109" s="9" t="s">
        <v>10</v>
      </c>
      <c r="G109" s="10">
        <v>1.8</v>
      </c>
      <c r="H109" s="10">
        <v>2.6</v>
      </c>
      <c r="I109" s="10">
        <v>3.2</v>
      </c>
      <c r="J109" s="13">
        <f t="shared" ref="J109" si="229">IF(F109="BUY",(H109-G109)*E109*D109,(G109-H109)*D109)</f>
        <v>36000</v>
      </c>
      <c r="K109" s="13">
        <f t="shared" ref="K109" si="230">IF(I109=0,"0.00",IF(F109="BUY",E109*(I109-H109)*D109,(H109-I109)*D109))</f>
        <v>27000.000000000004</v>
      </c>
      <c r="L109" s="13">
        <f t="shared" ref="L109" si="231">SUM(J109,K109)</f>
        <v>63000</v>
      </c>
    </row>
    <row r="110" spans="1:12" s="12" customFormat="1" ht="15.75">
      <c r="A110" s="8">
        <v>43635</v>
      </c>
      <c r="B110" s="9" t="s">
        <v>122</v>
      </c>
      <c r="C110" s="9">
        <v>27.5</v>
      </c>
      <c r="D110" s="9">
        <v>9000</v>
      </c>
      <c r="E110" s="9">
        <v>5</v>
      </c>
      <c r="F110" s="9" t="s">
        <v>10</v>
      </c>
      <c r="G110" s="10">
        <v>7</v>
      </c>
      <c r="H110" s="10">
        <v>7.6</v>
      </c>
      <c r="I110" s="10">
        <v>8</v>
      </c>
      <c r="J110" s="13">
        <f t="shared" ref="J110" si="232">IF(F110="BUY",(H110-G110)*E110*D110,(G110-H110)*D110)</f>
        <v>26999.999999999985</v>
      </c>
      <c r="K110" s="13">
        <f t="shared" ref="K110" si="233">IF(I110=0,"0.00",IF(F110="BUY",E110*(I110-H110)*D110,(H110-I110)*D110))</f>
        <v>18000.000000000015</v>
      </c>
      <c r="L110" s="13">
        <f t="shared" ref="L110" si="234">SUM(J110,K110)</f>
        <v>45000</v>
      </c>
    </row>
    <row r="111" spans="1:12" s="12" customFormat="1" ht="15.75">
      <c r="A111" s="8">
        <v>43635</v>
      </c>
      <c r="B111" s="9" t="s">
        <v>121</v>
      </c>
      <c r="C111" s="9">
        <v>110</v>
      </c>
      <c r="D111" s="9">
        <v>1750</v>
      </c>
      <c r="E111" s="9">
        <v>5</v>
      </c>
      <c r="F111" s="9" t="s">
        <v>10</v>
      </c>
      <c r="G111" s="10">
        <v>7.65</v>
      </c>
      <c r="H111" s="10">
        <v>10</v>
      </c>
      <c r="I111" s="10">
        <v>12.2</v>
      </c>
      <c r="J111" s="13">
        <f t="shared" ref="J111" si="235">IF(F111="BUY",(H111-G111)*E111*D111,(G111-H111)*D111)</f>
        <v>20562.499999999996</v>
      </c>
      <c r="K111" s="13">
        <v>0</v>
      </c>
      <c r="L111" s="13">
        <f t="shared" ref="L111" si="236">SUM(J111,K111)</f>
        <v>20562.499999999996</v>
      </c>
    </row>
    <row r="112" spans="1:12" s="12" customFormat="1" ht="15.75">
      <c r="A112" s="8">
        <v>43623</v>
      </c>
      <c r="B112" s="9" t="s">
        <v>117</v>
      </c>
      <c r="C112" s="9">
        <v>250</v>
      </c>
      <c r="D112" s="9">
        <v>2250</v>
      </c>
      <c r="E112" s="9">
        <v>5</v>
      </c>
      <c r="F112" s="9" t="s">
        <v>10</v>
      </c>
      <c r="G112" s="10">
        <v>12.3</v>
      </c>
      <c r="H112" s="10">
        <v>13.8</v>
      </c>
      <c r="I112" s="10">
        <v>16.2</v>
      </c>
      <c r="J112" s="13">
        <f t="shared" ref="J112" si="237">IF(F112="BUY",(H112-G112)*E112*D112,(G112-H112)*D112)</f>
        <v>16875</v>
      </c>
      <c r="K112" s="13">
        <v>0</v>
      </c>
      <c r="L112" s="13">
        <f t="shared" ref="L112" si="238">SUM(J112,K112)</f>
        <v>16875</v>
      </c>
    </row>
    <row r="113" spans="1:12" s="12" customFormat="1" ht="15.75">
      <c r="A113" s="8">
        <v>43622</v>
      </c>
      <c r="B113" s="9" t="s">
        <v>101</v>
      </c>
      <c r="C113" s="9">
        <v>130</v>
      </c>
      <c r="D113" s="9">
        <v>6200</v>
      </c>
      <c r="E113" s="9">
        <v>5</v>
      </c>
      <c r="F113" s="9" t="s">
        <v>10</v>
      </c>
      <c r="G113" s="10">
        <v>7.75</v>
      </c>
      <c r="H113" s="10">
        <v>8.65</v>
      </c>
      <c r="I113" s="10">
        <v>9.65</v>
      </c>
      <c r="J113" s="13">
        <f t="shared" ref="J113" si="239">IF(F113="BUY",(H113-G113)*E113*D113,(G113-H113)*D113)</f>
        <v>27900.000000000011</v>
      </c>
      <c r="K113" s="13">
        <v>0</v>
      </c>
      <c r="L113" s="13">
        <f t="shared" ref="L113" si="240">SUM(J113,K113)</f>
        <v>27900.000000000011</v>
      </c>
    </row>
    <row r="114" spans="1:12" s="12" customFormat="1" ht="15.75">
      <c r="A114" s="8">
        <v>43616</v>
      </c>
      <c r="B114" s="9" t="s">
        <v>48</v>
      </c>
      <c r="C114" s="9">
        <v>740</v>
      </c>
      <c r="D114" s="9">
        <v>1400</v>
      </c>
      <c r="E114" s="9">
        <v>5</v>
      </c>
      <c r="F114" s="9" t="s">
        <v>10</v>
      </c>
      <c r="G114" s="10">
        <v>30.8</v>
      </c>
      <c r="H114" s="10">
        <v>33.799999999999997</v>
      </c>
      <c r="I114" s="10">
        <v>36.799999999999997</v>
      </c>
      <c r="J114" s="13">
        <f t="shared" ref="J114" si="241">IF(F114="BUY",(H114-G114)*E114*D114,(G114-H114)*D114)</f>
        <v>20999.999999999975</v>
      </c>
      <c r="K114" s="13">
        <f t="shared" ref="K114" si="242">IF(I114=0,"0.00",IF(F114="BUY",E114*(I114-H114)*D114,(H114-I114)*D114))</f>
        <v>21000</v>
      </c>
      <c r="L114" s="13">
        <f t="shared" ref="L114" si="243">SUM(J114,K114)</f>
        <v>41999.999999999971</v>
      </c>
    </row>
    <row r="115" spans="1:12" s="12" customFormat="1" ht="15.75">
      <c r="A115" s="8">
        <v>43615</v>
      </c>
      <c r="B115" s="9" t="s">
        <v>115</v>
      </c>
      <c r="C115" s="9">
        <v>77.5</v>
      </c>
      <c r="D115" s="9">
        <v>6500</v>
      </c>
      <c r="E115" s="9">
        <v>5</v>
      </c>
      <c r="F115" s="9" t="s">
        <v>10</v>
      </c>
      <c r="G115" s="10">
        <v>2.6</v>
      </c>
      <c r="H115" s="10">
        <v>2.6</v>
      </c>
      <c r="I115" s="10">
        <v>0</v>
      </c>
      <c r="J115" s="13">
        <f t="shared" ref="J115" si="244">IF(F115="BUY",(H115-G115)*E115*D115,(G115-H115)*D115)</f>
        <v>0</v>
      </c>
      <c r="K115" s="13">
        <v>0</v>
      </c>
      <c r="L115" s="13">
        <f t="shared" ref="L115" si="245">SUM(J115,K115)</f>
        <v>0</v>
      </c>
    </row>
    <row r="116" spans="1:12" s="12" customFormat="1" ht="15.75">
      <c r="A116" s="8">
        <v>43615</v>
      </c>
      <c r="B116" s="9" t="s">
        <v>63</v>
      </c>
      <c r="C116" s="9">
        <v>180</v>
      </c>
      <c r="D116" s="9">
        <v>2250</v>
      </c>
      <c r="E116" s="9">
        <v>5</v>
      </c>
      <c r="F116" s="9" t="s">
        <v>10</v>
      </c>
      <c r="G116" s="10">
        <v>13.85</v>
      </c>
      <c r="H116" s="10">
        <v>15.05</v>
      </c>
      <c r="I116" s="10">
        <v>18.2</v>
      </c>
      <c r="J116" s="13">
        <f t="shared" ref="J116" si="246">IF(F116="BUY",(H116-G116)*E116*D116,(G116-H116)*D116)</f>
        <v>13500.000000000013</v>
      </c>
      <c r="K116" s="13">
        <v>0</v>
      </c>
      <c r="L116" s="13">
        <f t="shared" ref="L116" si="247">SUM(J116,K116)</f>
        <v>13500.000000000013</v>
      </c>
    </row>
    <row r="117" spans="1:12" s="12" customFormat="1" ht="15.75">
      <c r="A117" s="8">
        <v>43613</v>
      </c>
      <c r="B117" s="9" t="s">
        <v>117</v>
      </c>
      <c r="C117" s="9">
        <v>235</v>
      </c>
      <c r="D117" s="9">
        <v>2250</v>
      </c>
      <c r="E117" s="9">
        <v>5</v>
      </c>
      <c r="F117" s="9" t="s">
        <v>10</v>
      </c>
      <c r="G117" s="10">
        <v>5.65</v>
      </c>
      <c r="H117" s="10">
        <v>8</v>
      </c>
      <c r="I117" s="10">
        <v>9.8000000000000007</v>
      </c>
      <c r="J117" s="13">
        <f t="shared" ref="J117" si="248">IF(F117="BUY",(H117-G117)*E117*D117,(G117-H117)*D117)</f>
        <v>26437.499999999996</v>
      </c>
      <c r="K117" s="13">
        <f t="shared" ref="K117" si="249">IF(I117=0,"0.00",IF(F117="BUY",E117*(I117-H117)*D117,(H117-I117)*D117))</f>
        <v>20250.000000000007</v>
      </c>
      <c r="L117" s="13">
        <f t="shared" ref="L117" si="250">SUM(J117,K117)</f>
        <v>46687.5</v>
      </c>
    </row>
    <row r="118" spans="1:12" s="12" customFormat="1" ht="15.75">
      <c r="A118" s="8">
        <v>43612</v>
      </c>
      <c r="B118" s="9" t="s">
        <v>115</v>
      </c>
      <c r="C118" s="9">
        <v>100</v>
      </c>
      <c r="D118" s="9">
        <v>6500</v>
      </c>
      <c r="E118" s="9">
        <v>5</v>
      </c>
      <c r="F118" s="9" t="s">
        <v>10</v>
      </c>
      <c r="G118" s="10">
        <v>8.5500000000000007</v>
      </c>
      <c r="H118" s="10">
        <v>9.8000000000000007</v>
      </c>
      <c r="I118" s="10">
        <v>10.8</v>
      </c>
      <c r="J118" s="13">
        <f t="shared" ref="J118" si="251">IF(F118="BUY",(H118-G118)*E118*D118,(G118-H118)*D118)</f>
        <v>40625</v>
      </c>
      <c r="K118" s="13">
        <f t="shared" ref="K118" si="252">IF(I118=0,"0.00",IF(F118="BUY",E118*(I118-H118)*D118,(H118-I118)*D118))</f>
        <v>32500</v>
      </c>
      <c r="L118" s="13">
        <f t="shared" ref="L118" si="253">SUM(J118,K118)</f>
        <v>73125</v>
      </c>
    </row>
    <row r="119" spans="1:12" s="12" customFormat="1" ht="15.75">
      <c r="A119" s="8">
        <v>43607</v>
      </c>
      <c r="B119" s="9" t="s">
        <v>74</v>
      </c>
      <c r="C119" s="9">
        <v>40</v>
      </c>
      <c r="D119" s="9">
        <v>12000</v>
      </c>
      <c r="E119" s="9">
        <v>5</v>
      </c>
      <c r="F119" s="9" t="s">
        <v>10</v>
      </c>
      <c r="G119" s="10">
        <v>1.55</v>
      </c>
      <c r="H119" s="10">
        <v>1.95</v>
      </c>
      <c r="I119" s="10">
        <v>2.6</v>
      </c>
      <c r="J119" s="13">
        <f t="shared" ref="J119" si="254">IF(F119="BUY",(H119-G119)*E119*D119,(G119-H119)*D119)</f>
        <v>23999.999999999996</v>
      </c>
      <c r="K119" s="13">
        <v>0</v>
      </c>
      <c r="L119" s="13">
        <f t="shared" ref="L119" si="255">SUM(J119,K119)</f>
        <v>23999.999999999996</v>
      </c>
    </row>
    <row r="120" spans="1:12" s="12" customFormat="1" ht="15.75">
      <c r="A120" s="8">
        <v>43605</v>
      </c>
      <c r="B120" s="9" t="s">
        <v>47</v>
      </c>
      <c r="C120" s="9">
        <v>140</v>
      </c>
      <c r="D120" s="9">
        <v>4000</v>
      </c>
      <c r="E120" s="9">
        <v>5</v>
      </c>
      <c r="F120" s="9" t="s">
        <v>10</v>
      </c>
      <c r="G120" s="10">
        <v>10.1</v>
      </c>
      <c r="H120" s="10">
        <v>11.3</v>
      </c>
      <c r="I120" s="10">
        <v>12</v>
      </c>
      <c r="J120" s="13">
        <f t="shared" ref="J120" si="256">IF(F120="BUY",(H120-G120)*E120*D120,(G120-H120)*D120)</f>
        <v>24000.000000000022</v>
      </c>
      <c r="K120" s="13">
        <f t="shared" ref="K120" si="257">IF(I120=0,"0.00",IF(F120="BUY",E120*(I120-H120)*D120,(H120-I120)*D120))</f>
        <v>13999.999999999985</v>
      </c>
      <c r="L120" s="13">
        <f t="shared" ref="L120" si="258">SUM(J120,K120)</f>
        <v>38000.000000000007</v>
      </c>
    </row>
    <row r="121" spans="1:12" s="12" customFormat="1" ht="15.75">
      <c r="A121" s="8">
        <v>43602</v>
      </c>
      <c r="B121" s="9" t="s">
        <v>115</v>
      </c>
      <c r="C121" s="9">
        <v>100</v>
      </c>
      <c r="D121" s="9">
        <v>6500</v>
      </c>
      <c r="E121" s="9">
        <v>5</v>
      </c>
      <c r="F121" s="9" t="s">
        <v>10</v>
      </c>
      <c r="G121" s="10">
        <v>7.65</v>
      </c>
      <c r="H121" s="10">
        <v>8.6</v>
      </c>
      <c r="I121" s="10">
        <v>9.5500000000000007</v>
      </c>
      <c r="J121" s="13">
        <f t="shared" ref="J121" si="259">IF(F121="BUY",(H121-G121)*E121*D121,(G121-H121)*D121)</f>
        <v>30874.999999999978</v>
      </c>
      <c r="K121" s="13">
        <f t="shared" ref="K121" si="260">IF(I121=0,"0.00",IF(F121="BUY",E121*(I121-H121)*D121,(H121-I121)*D121))</f>
        <v>30875.000000000036</v>
      </c>
      <c r="L121" s="13">
        <f t="shared" ref="L121" si="261">SUM(J121,K121)</f>
        <v>61750.000000000015</v>
      </c>
    </row>
    <row r="122" spans="1:12" s="12" customFormat="1" ht="15.75">
      <c r="A122" s="8">
        <v>43600</v>
      </c>
      <c r="B122" s="9" t="s">
        <v>116</v>
      </c>
      <c r="C122" s="9">
        <v>600</v>
      </c>
      <c r="D122" s="9">
        <v>1300</v>
      </c>
      <c r="E122" s="9">
        <v>5</v>
      </c>
      <c r="F122" s="9" t="s">
        <v>10</v>
      </c>
      <c r="G122" s="10">
        <v>18.2</v>
      </c>
      <c r="H122" s="10">
        <v>18.7</v>
      </c>
      <c r="I122" s="10">
        <v>0</v>
      </c>
      <c r="J122" s="13">
        <f t="shared" ref="J122" si="262">IF(F122="BUY",(H122-G122)*E122*D122,(G122-H122)*D122)</f>
        <v>3250</v>
      </c>
      <c r="K122" s="13">
        <v>0</v>
      </c>
      <c r="L122" s="13">
        <f t="shared" ref="L122" si="263">SUM(J122,K122)</f>
        <v>3250</v>
      </c>
    </row>
    <row r="123" spans="1:12" s="12" customFormat="1" ht="15.75">
      <c r="A123" s="8">
        <v>43595</v>
      </c>
      <c r="B123" s="9" t="s">
        <v>113</v>
      </c>
      <c r="C123" s="9">
        <v>135</v>
      </c>
      <c r="D123" s="9">
        <v>6500</v>
      </c>
      <c r="E123" s="9">
        <v>5</v>
      </c>
      <c r="F123" s="9" t="s">
        <v>10</v>
      </c>
      <c r="G123" s="10">
        <v>10</v>
      </c>
      <c r="H123" s="10">
        <v>10.8</v>
      </c>
      <c r="I123" s="10">
        <v>11.6</v>
      </c>
      <c r="J123" s="13">
        <f t="shared" ref="J123" si="264">IF(F123="BUY",(H123-G123)*E123*D123,(G123-H123)*D123)</f>
        <v>26000.000000000022</v>
      </c>
      <c r="K123" s="13">
        <f t="shared" ref="K123" si="265">IF(I123=0,"0.00",IF(F123="BUY",E123*(I123-H123)*D123,(H123-I123)*D123))</f>
        <v>25999.999999999964</v>
      </c>
      <c r="L123" s="13">
        <f t="shared" ref="L123" si="266">SUM(J123,K123)</f>
        <v>51999.999999999985</v>
      </c>
    </row>
    <row r="124" spans="1:12" s="12" customFormat="1" ht="15.75">
      <c r="A124" s="8">
        <v>43594</v>
      </c>
      <c r="B124" s="9" t="s">
        <v>95</v>
      </c>
      <c r="C124" s="9">
        <v>350</v>
      </c>
      <c r="D124" s="9">
        <v>1300</v>
      </c>
      <c r="E124" s="9">
        <v>5</v>
      </c>
      <c r="F124" s="9" t="s">
        <v>10</v>
      </c>
      <c r="G124" s="10">
        <v>32</v>
      </c>
      <c r="H124" s="10">
        <v>35.299999999999997</v>
      </c>
      <c r="I124" s="10">
        <v>39.799999999999997</v>
      </c>
      <c r="J124" s="13">
        <f>IF(F124="BUY",(H124-G124)*E124*D124,(G124-H124)*D124)</f>
        <v>21449.999999999982</v>
      </c>
      <c r="K124" s="13">
        <v>0</v>
      </c>
      <c r="L124" s="13">
        <f t="shared" ref="L124" si="267">SUM(J124,K124)</f>
        <v>21449.999999999982</v>
      </c>
    </row>
    <row r="125" spans="1:12" s="12" customFormat="1" ht="15.75">
      <c r="A125" s="8">
        <v>43593</v>
      </c>
      <c r="B125" s="9" t="s">
        <v>103</v>
      </c>
      <c r="C125" s="9">
        <v>360</v>
      </c>
      <c r="D125" s="9">
        <v>1300</v>
      </c>
      <c r="E125" s="9">
        <v>5</v>
      </c>
      <c r="F125" s="9" t="s">
        <v>10</v>
      </c>
      <c r="G125" s="10">
        <v>28</v>
      </c>
      <c r="H125" s="10">
        <v>32.299999999999997</v>
      </c>
      <c r="I125" s="10">
        <v>36.200000000000003</v>
      </c>
      <c r="J125" s="13">
        <f t="shared" ref="J125" si="268">IF(F125="BUY",(H125-G125)*E125*D125,(G125-H125)*D125)</f>
        <v>27949.999999999982</v>
      </c>
      <c r="K125" s="13">
        <f t="shared" ref="K125" si="269">IF(I125=0,"0.00",IF(F125="BUY",E125*(I125-H125)*D125,(H125-I125)*D125))</f>
        <v>25350.000000000036</v>
      </c>
      <c r="L125" s="13">
        <f t="shared" ref="L125" si="270">SUM(J125,K125)</f>
        <v>53300.000000000015</v>
      </c>
    </row>
    <row r="126" spans="1:12" s="12" customFormat="1" ht="15.75">
      <c r="A126" s="8">
        <v>43592</v>
      </c>
      <c r="B126" s="9" t="s">
        <v>55</v>
      </c>
      <c r="C126" s="9">
        <v>130</v>
      </c>
      <c r="D126" s="9">
        <v>1500</v>
      </c>
      <c r="E126" s="9">
        <v>5</v>
      </c>
      <c r="F126" s="9" t="s">
        <v>10</v>
      </c>
      <c r="G126" s="10">
        <v>15.65</v>
      </c>
      <c r="H126" s="10">
        <v>16.8</v>
      </c>
      <c r="I126" s="10">
        <v>18.100000000000001</v>
      </c>
      <c r="J126" s="13">
        <f t="shared" ref="J126" si="271">IF(F126="BUY",(H126-G126)*E126*D126,(G126-H126)*D126)</f>
        <v>8625.0000000000018</v>
      </c>
      <c r="K126" s="13">
        <f t="shared" ref="K126" si="272">IF(I126=0,"0.00",IF(F126="BUY",E126*(I126-H126)*D126,(H126-I126)*D126))</f>
        <v>9750.0000000000055</v>
      </c>
      <c r="L126" s="13">
        <f t="shared" ref="L126" si="273">SUM(J126,K126)</f>
        <v>18375.000000000007</v>
      </c>
    </row>
    <row r="127" spans="1:12" s="12" customFormat="1" ht="15.75">
      <c r="A127" s="8">
        <v>43591</v>
      </c>
      <c r="B127" s="9" t="s">
        <v>115</v>
      </c>
      <c r="C127" s="9">
        <v>115</v>
      </c>
      <c r="D127" s="9">
        <v>6500</v>
      </c>
      <c r="E127" s="9">
        <v>5</v>
      </c>
      <c r="F127" s="9" t="s">
        <v>10</v>
      </c>
      <c r="G127" s="10">
        <v>15.65</v>
      </c>
      <c r="H127" s="10">
        <v>16.5</v>
      </c>
      <c r="I127" s="10">
        <v>18.100000000000001</v>
      </c>
      <c r="J127" s="13">
        <f t="shared" ref="J127" si="274">IF(F127="BUY",(H127-G127)*E127*D127,(G127-H127)*D127)</f>
        <v>27624.999999999989</v>
      </c>
      <c r="K127" s="13">
        <f t="shared" ref="K127" si="275">IF(I127=0,"0.00",IF(F127="BUY",E127*(I127-H127)*D127,(H127-I127)*D127))</f>
        <v>52000.000000000044</v>
      </c>
      <c r="L127" s="13">
        <f t="shared" ref="L127" si="276">SUM(J127,K127)</f>
        <v>79625.000000000029</v>
      </c>
    </row>
    <row r="128" spans="1:12" s="12" customFormat="1" ht="15.75">
      <c r="A128" s="8">
        <v>43591</v>
      </c>
      <c r="B128" s="9" t="s">
        <v>66</v>
      </c>
      <c r="C128" s="9">
        <v>180</v>
      </c>
      <c r="D128" s="9">
        <v>2250</v>
      </c>
      <c r="E128" s="9">
        <v>5</v>
      </c>
      <c r="F128" s="9" t="s">
        <v>10</v>
      </c>
      <c r="G128" s="10">
        <v>13.85</v>
      </c>
      <c r="H128" s="10">
        <v>15.05</v>
      </c>
      <c r="I128" s="10">
        <v>18.2</v>
      </c>
      <c r="J128" s="13">
        <f t="shared" ref="J128" si="277">IF(F128="BUY",(H128-G128)*E128*D128,(G128-H128)*D128)</f>
        <v>13500.000000000013</v>
      </c>
      <c r="K128" s="13">
        <v>0</v>
      </c>
      <c r="L128" s="13">
        <f t="shared" ref="L128" si="278">SUM(J128,K128)</f>
        <v>13500.000000000013</v>
      </c>
    </row>
    <row r="129" spans="1:12" s="12" customFormat="1" ht="15.75">
      <c r="A129" s="8">
        <v>43588</v>
      </c>
      <c r="B129" s="9" t="s">
        <v>114</v>
      </c>
      <c r="C129" s="9">
        <v>105</v>
      </c>
      <c r="D129" s="9">
        <v>3800</v>
      </c>
      <c r="E129" s="9">
        <v>5</v>
      </c>
      <c r="F129" s="9" t="s">
        <v>10</v>
      </c>
      <c r="G129" s="10">
        <v>4.4000000000000004</v>
      </c>
      <c r="H129" s="10">
        <v>5.0999999999999996</v>
      </c>
      <c r="I129" s="10">
        <v>6.5</v>
      </c>
      <c r="J129" s="13">
        <f t="shared" ref="J129" si="279">IF(F129="BUY",(H129-G129)*E129*D129,(G129-H129)*D129)</f>
        <v>13299.999999999987</v>
      </c>
      <c r="K129" s="13">
        <v>0</v>
      </c>
      <c r="L129" s="13">
        <f t="shared" ref="L129" si="280">SUM(J129,K129)</f>
        <v>13299.999999999987</v>
      </c>
    </row>
    <row r="130" spans="1:12" s="12" customFormat="1" ht="15.75">
      <c r="A130" s="8">
        <v>43587</v>
      </c>
      <c r="B130" s="9" t="s">
        <v>48</v>
      </c>
      <c r="C130" s="9">
        <v>600</v>
      </c>
      <c r="D130" s="9">
        <v>1400</v>
      </c>
      <c r="E130" s="9">
        <v>5</v>
      </c>
      <c r="F130" s="9" t="s">
        <v>10</v>
      </c>
      <c r="G130" s="10">
        <v>22.6</v>
      </c>
      <c r="H130" s="10">
        <v>26</v>
      </c>
      <c r="I130" s="10">
        <v>28.8</v>
      </c>
      <c r="J130" s="13">
        <f t="shared" ref="J130" si="281">IF(F130="BUY",(H130-G130)*E130*D130,(G130-H130)*D130)</f>
        <v>23799.999999999989</v>
      </c>
      <c r="K130" s="13">
        <v>0</v>
      </c>
      <c r="L130" s="13">
        <f t="shared" ref="L130" si="282">SUM(J130,K130)</f>
        <v>23799.999999999989</v>
      </c>
    </row>
    <row r="131" spans="1:12" s="12" customFormat="1" ht="15.75">
      <c r="A131" s="8">
        <v>43580</v>
      </c>
      <c r="B131" s="9" t="s">
        <v>113</v>
      </c>
      <c r="C131" s="9">
        <v>135</v>
      </c>
      <c r="D131" s="9">
        <v>6500</v>
      </c>
      <c r="E131" s="9">
        <v>5</v>
      </c>
      <c r="F131" s="9" t="s">
        <v>10</v>
      </c>
      <c r="G131" s="10">
        <v>3.2</v>
      </c>
      <c r="H131" s="10">
        <v>3.8</v>
      </c>
      <c r="I131" s="10">
        <v>5</v>
      </c>
      <c r="J131" s="13">
        <f t="shared" ref="J131" si="283">IF(F131="BUY",(H131-G131)*E131*D131,(G131-H131)*D131)</f>
        <v>19499.999999999989</v>
      </c>
      <c r="K131" s="13">
        <v>0</v>
      </c>
      <c r="L131" s="13">
        <f t="shared" ref="L131" si="284">SUM(J131,K131)</f>
        <v>19499.999999999989</v>
      </c>
    </row>
    <row r="132" spans="1:12" s="12" customFormat="1" ht="15.75">
      <c r="A132" s="8">
        <v>43579</v>
      </c>
      <c r="B132" s="9" t="s">
        <v>53</v>
      </c>
      <c r="C132" s="9">
        <v>55</v>
      </c>
      <c r="D132" s="9">
        <v>12000</v>
      </c>
      <c r="E132" s="9">
        <v>5</v>
      </c>
      <c r="F132" s="9" t="s">
        <v>10</v>
      </c>
      <c r="G132" s="10">
        <v>0.65</v>
      </c>
      <c r="H132" s="10">
        <v>1.65</v>
      </c>
      <c r="I132" s="10">
        <v>2.2999999999999998</v>
      </c>
      <c r="J132" s="13">
        <f t="shared" ref="J132" si="285">IF(F132="BUY",(H132-G132)*E132*D132,(G132-H132)*D132)</f>
        <v>59999.999999999993</v>
      </c>
      <c r="K132" s="13">
        <v>0</v>
      </c>
      <c r="L132" s="13">
        <f t="shared" ref="L132" si="286">SUM(J132,K132)</f>
        <v>59999.999999999993</v>
      </c>
    </row>
    <row r="133" spans="1:12" s="12" customFormat="1" ht="15.75">
      <c r="A133" s="8">
        <v>43579</v>
      </c>
      <c r="B133" s="9" t="s">
        <v>66</v>
      </c>
      <c r="C133" s="9">
        <v>175</v>
      </c>
      <c r="D133" s="9">
        <v>2250</v>
      </c>
      <c r="E133" s="9">
        <v>5</v>
      </c>
      <c r="F133" s="9" t="s">
        <v>10</v>
      </c>
      <c r="G133" s="10">
        <v>4.5</v>
      </c>
      <c r="H133" s="10">
        <v>6.5</v>
      </c>
      <c r="I133" s="10">
        <v>8.5500000000000007</v>
      </c>
      <c r="J133" s="13">
        <f t="shared" ref="J133" si="287">IF(F133="BUY",(H133-G133)*E133*D133,(G133-H133)*D133)</f>
        <v>22500</v>
      </c>
      <c r="K133" s="13">
        <v>0</v>
      </c>
      <c r="L133" s="13">
        <f t="shared" ref="L133" si="288">SUM(J133,K133)</f>
        <v>22500</v>
      </c>
    </row>
    <row r="134" spans="1:12" s="12" customFormat="1" ht="15.75">
      <c r="A134" s="8">
        <v>43578</v>
      </c>
      <c r="B134" s="9" t="s">
        <v>95</v>
      </c>
      <c r="C134" s="9">
        <v>410</v>
      </c>
      <c r="D134" s="9">
        <v>1300</v>
      </c>
      <c r="E134" s="9">
        <v>5</v>
      </c>
      <c r="F134" s="9" t="s">
        <v>10</v>
      </c>
      <c r="G134" s="10">
        <v>9.1999999999999993</v>
      </c>
      <c r="H134" s="10">
        <v>12.8</v>
      </c>
      <c r="I134" s="10">
        <v>16.5</v>
      </c>
      <c r="J134" s="13">
        <f t="shared" ref="J134" si="289">IF(F134="BUY",(H134-G134)*E134*D134,(G134-H134)*D134)</f>
        <v>23400.000000000011</v>
      </c>
      <c r="K134" s="13">
        <f t="shared" ref="K134" si="290">IF(I134=0,"0.00",IF(F134="BUY",E134*(I134-H134)*D134,(H134-I134)*D134))</f>
        <v>24049.999999999996</v>
      </c>
      <c r="L134" s="13">
        <f t="shared" ref="L134" si="291">SUM(J134,K134)</f>
        <v>47450.000000000007</v>
      </c>
    </row>
    <row r="135" spans="1:12" s="12" customFormat="1" ht="15.75">
      <c r="A135" s="8">
        <v>43577</v>
      </c>
      <c r="B135" s="9" t="s">
        <v>111</v>
      </c>
      <c r="C135" s="9">
        <v>580</v>
      </c>
      <c r="D135" s="9">
        <v>1400</v>
      </c>
      <c r="E135" s="9">
        <v>5</v>
      </c>
      <c r="F135" s="9" t="s">
        <v>10</v>
      </c>
      <c r="G135" s="10">
        <v>17</v>
      </c>
      <c r="H135" s="10">
        <v>20.3</v>
      </c>
      <c r="I135" s="10">
        <v>23</v>
      </c>
      <c r="J135" s="13">
        <f t="shared" ref="J135" si="292">IF(F135="BUY",(H135-G135)*E135*D135,(G135-H135)*D135)</f>
        <v>23100.000000000004</v>
      </c>
      <c r="K135" s="13">
        <f t="shared" ref="K135" si="293">IF(I135=0,"0.00",IF(F135="BUY",E135*(I135-H135)*D135,(H135-I135)*D135))</f>
        <v>18899.999999999996</v>
      </c>
      <c r="L135" s="13">
        <f t="shared" ref="L135" si="294">SUM(J135,K135)</f>
        <v>42000</v>
      </c>
    </row>
    <row r="136" spans="1:12" s="12" customFormat="1" ht="15.75">
      <c r="A136" s="8">
        <v>43571</v>
      </c>
      <c r="B136" s="9" t="s">
        <v>112</v>
      </c>
      <c r="C136" s="9">
        <v>200</v>
      </c>
      <c r="D136" s="9">
        <v>4500</v>
      </c>
      <c r="E136" s="9">
        <v>5</v>
      </c>
      <c r="F136" s="9" t="s">
        <v>10</v>
      </c>
      <c r="G136" s="10">
        <v>4.7</v>
      </c>
      <c r="H136" s="10">
        <v>5.7</v>
      </c>
      <c r="I136" s="10">
        <v>6.7</v>
      </c>
      <c r="J136" s="13">
        <f t="shared" ref="J136" si="295">IF(F136="BUY",(H136-G136)*E136*D136,(G136-H136)*D136)</f>
        <v>22500</v>
      </c>
      <c r="K136" s="13">
        <f t="shared" ref="K136" si="296">IF(I136=0,"0.00",IF(F136="BUY",E136*(I136-H136)*D136,(H136-I136)*D136))</f>
        <v>22500</v>
      </c>
      <c r="L136" s="13">
        <f t="shared" ref="L136" si="297">SUM(J136,K136)</f>
        <v>45000</v>
      </c>
    </row>
    <row r="137" spans="1:12" s="12" customFormat="1" ht="15.75">
      <c r="A137" s="8">
        <v>43565</v>
      </c>
      <c r="B137" s="9" t="s">
        <v>111</v>
      </c>
      <c r="C137" s="9">
        <v>600</v>
      </c>
      <c r="D137" s="9">
        <v>1400</v>
      </c>
      <c r="E137" s="9">
        <v>5</v>
      </c>
      <c r="F137" s="9" t="s">
        <v>10</v>
      </c>
      <c r="G137" s="10">
        <v>31.55</v>
      </c>
      <c r="H137" s="10">
        <v>31.55</v>
      </c>
      <c r="I137" s="10">
        <v>0</v>
      </c>
      <c r="J137" s="13">
        <f t="shared" ref="J137" si="298">IF(F137="BUY",(H137-G137)*E137*D137,(G137-H137)*D137)</f>
        <v>0</v>
      </c>
      <c r="K137" s="13">
        <v>0</v>
      </c>
      <c r="L137" s="13">
        <f t="shared" ref="L137" si="299">SUM(J137,K137)</f>
        <v>0</v>
      </c>
    </row>
    <row r="138" spans="1:12" s="12" customFormat="1" ht="15.75">
      <c r="A138" s="8">
        <v>43560</v>
      </c>
      <c r="B138" s="9" t="s">
        <v>50</v>
      </c>
      <c r="C138" s="9">
        <v>185</v>
      </c>
      <c r="D138" s="9">
        <v>2250</v>
      </c>
      <c r="E138" s="9">
        <v>5</v>
      </c>
      <c r="F138" s="9" t="s">
        <v>10</v>
      </c>
      <c r="G138" s="10">
        <v>8.85</v>
      </c>
      <c r="H138" s="10">
        <v>10.1</v>
      </c>
      <c r="I138" s="10">
        <v>12.2</v>
      </c>
      <c r="J138" s="13">
        <f t="shared" ref="J138" si="300">IF(F138="BUY",(H138-G138)*E138*D138,(G138-H138)*D138)</f>
        <v>14062.5</v>
      </c>
      <c r="K138" s="13">
        <v>0</v>
      </c>
      <c r="L138" s="13">
        <f t="shared" ref="L138" si="301">SUM(J138,K138)</f>
        <v>14062.5</v>
      </c>
    </row>
    <row r="139" spans="1:12" s="12" customFormat="1" ht="15.75">
      <c r="A139" s="8">
        <v>43560</v>
      </c>
      <c r="B139" s="9" t="s">
        <v>110</v>
      </c>
      <c r="C139" s="9">
        <v>1240</v>
      </c>
      <c r="D139" s="9">
        <v>600</v>
      </c>
      <c r="E139" s="9">
        <v>5</v>
      </c>
      <c r="F139" s="9" t="s">
        <v>10</v>
      </c>
      <c r="G139" s="10">
        <v>40</v>
      </c>
      <c r="H139" s="10">
        <v>50</v>
      </c>
      <c r="I139" s="10">
        <v>60.2</v>
      </c>
      <c r="J139" s="13">
        <f t="shared" ref="J139" si="302">IF(F139="BUY",(H139-G139)*E139*D139,(G139-H139)*D139)</f>
        <v>30000</v>
      </c>
      <c r="K139" s="13">
        <v>0</v>
      </c>
      <c r="L139" s="13">
        <f t="shared" ref="L139" si="303">SUM(J139,K139)</f>
        <v>30000</v>
      </c>
    </row>
    <row r="140" spans="1:12" s="12" customFormat="1" ht="15.75">
      <c r="A140" s="8">
        <v>43559</v>
      </c>
      <c r="B140" s="9" t="s">
        <v>54</v>
      </c>
      <c r="C140" s="9">
        <v>107.5</v>
      </c>
      <c r="D140" s="9">
        <v>8000</v>
      </c>
      <c r="E140" s="9">
        <v>5</v>
      </c>
      <c r="F140" s="9" t="s">
        <v>10</v>
      </c>
      <c r="G140" s="10">
        <v>5.5</v>
      </c>
      <c r="H140" s="10">
        <v>6</v>
      </c>
      <c r="I140" s="10">
        <v>6.85</v>
      </c>
      <c r="J140" s="13">
        <f t="shared" ref="J140" si="304">IF(F140="BUY",(H140-G140)*E140*D140,(G140-H140)*D140)</f>
        <v>20000</v>
      </c>
      <c r="K140" s="13">
        <v>0</v>
      </c>
      <c r="L140" s="13">
        <f t="shared" ref="L140" si="305">SUM(J140,K140)</f>
        <v>20000</v>
      </c>
    </row>
    <row r="141" spans="1:12" s="12" customFormat="1" ht="15.75">
      <c r="A141" s="8">
        <v>43559</v>
      </c>
      <c r="B141" s="9" t="s">
        <v>103</v>
      </c>
      <c r="C141" s="9">
        <v>410</v>
      </c>
      <c r="D141" s="9">
        <v>1300</v>
      </c>
      <c r="E141" s="9">
        <v>5</v>
      </c>
      <c r="F141" s="9" t="s">
        <v>10</v>
      </c>
      <c r="G141" s="10">
        <v>28</v>
      </c>
      <c r="H141" s="10">
        <v>30.8</v>
      </c>
      <c r="I141" s="10">
        <v>33</v>
      </c>
      <c r="J141" s="13">
        <f t="shared" ref="J141" si="306">IF(F141="BUY",(H141-G141)*E141*D141,(G141-H141)*D141)</f>
        <v>18200.000000000004</v>
      </c>
      <c r="K141" s="13">
        <f t="shared" ref="K141" si="307">IF(I141=0,"0.00",IF(F141="BUY",E141*(I141-H141)*D141,(H141-I141)*D141))</f>
        <v>14299.999999999995</v>
      </c>
      <c r="L141" s="13">
        <f t="shared" ref="L141" si="308">SUM(J141,K141)</f>
        <v>32500</v>
      </c>
    </row>
    <row r="142" spans="1:12" s="12" customFormat="1" ht="15.75">
      <c r="A142" s="8">
        <v>43558</v>
      </c>
      <c r="B142" s="9" t="s">
        <v>77</v>
      </c>
      <c r="C142" s="9">
        <v>2400</v>
      </c>
      <c r="D142" s="9">
        <v>500</v>
      </c>
      <c r="E142" s="9">
        <v>5</v>
      </c>
      <c r="F142" s="9" t="s">
        <v>10</v>
      </c>
      <c r="G142" s="10">
        <v>90.2</v>
      </c>
      <c r="H142" s="10">
        <v>100</v>
      </c>
      <c r="I142" s="10">
        <v>116</v>
      </c>
      <c r="J142" s="13">
        <f t="shared" ref="J142" si="309">IF(F142="BUY",(H142-G142)*E142*D142,(G142-H142)*D142)</f>
        <v>24499.999999999993</v>
      </c>
      <c r="K142" s="13">
        <v>0</v>
      </c>
      <c r="L142" s="13">
        <f t="shared" ref="L142" si="310">SUM(J142,K142)</f>
        <v>24499.999999999993</v>
      </c>
    </row>
    <row r="143" spans="1:12" s="12" customFormat="1" ht="15.75">
      <c r="A143" s="8">
        <v>43557</v>
      </c>
      <c r="B143" s="9" t="s">
        <v>109</v>
      </c>
      <c r="C143" s="9">
        <v>95</v>
      </c>
      <c r="D143" s="9">
        <v>3800</v>
      </c>
      <c r="E143" s="9">
        <v>5</v>
      </c>
      <c r="F143" s="9" t="s">
        <v>10</v>
      </c>
      <c r="G143" s="10">
        <v>5.3</v>
      </c>
      <c r="H143" s="10">
        <v>6.05</v>
      </c>
      <c r="I143" s="10">
        <v>6.85</v>
      </c>
      <c r="J143" s="13">
        <f t="shared" ref="J143" si="311">IF(F143="BUY",(H143-G143)*E143*D143,(G143-H143)*D143)</f>
        <v>14250</v>
      </c>
      <c r="K143" s="13">
        <f t="shared" ref="K143" si="312">IF(I143=0,"0.00",IF(F143="BUY",E143*(I143-H143)*D143,(H143-I143)*D143))</f>
        <v>15199.999999999996</v>
      </c>
      <c r="L143" s="13">
        <f t="shared" ref="L143" si="313">SUM(J143,K143)</f>
        <v>29449.999999999996</v>
      </c>
    </row>
    <row r="144" spans="1:12" s="12" customFormat="1" ht="15.75">
      <c r="A144" s="8">
        <v>43557</v>
      </c>
      <c r="B144" s="9" t="s">
        <v>50</v>
      </c>
      <c r="C144" s="9">
        <v>180</v>
      </c>
      <c r="D144" s="9">
        <v>2250</v>
      </c>
      <c r="E144" s="9">
        <v>5</v>
      </c>
      <c r="F144" s="9" t="s">
        <v>10</v>
      </c>
      <c r="G144" s="10">
        <v>12.55</v>
      </c>
      <c r="H144" s="10">
        <v>11.3</v>
      </c>
      <c r="I144" s="10">
        <v>0</v>
      </c>
      <c r="J144" s="13">
        <f t="shared" ref="J144" si="314">IF(F144="BUY",(H144-G144)*E144*D144,(G144-H144)*D144)</f>
        <v>-14062.5</v>
      </c>
      <c r="K144" s="13">
        <v>0</v>
      </c>
      <c r="L144" s="13">
        <f t="shared" ref="L144" si="315">SUM(J144,K144)</f>
        <v>-14062.5</v>
      </c>
    </row>
    <row r="145" spans="1:12" s="12" customFormat="1" ht="15.75">
      <c r="A145" s="8">
        <v>43556</v>
      </c>
      <c r="B145" s="9" t="s">
        <v>57</v>
      </c>
      <c r="C145" s="9">
        <v>620</v>
      </c>
      <c r="D145" s="9">
        <v>1500</v>
      </c>
      <c r="E145" s="9">
        <v>5</v>
      </c>
      <c r="F145" s="9" t="s">
        <v>10</v>
      </c>
      <c r="G145" s="10">
        <v>25.1</v>
      </c>
      <c r="H145" s="10">
        <v>23</v>
      </c>
      <c r="I145" s="10">
        <v>0</v>
      </c>
      <c r="J145" s="13">
        <f t="shared" ref="J145" si="316">IF(F145="BUY",(H145-G145)*E145*D145,(G145-H145)*D145)</f>
        <v>-15750.000000000011</v>
      </c>
      <c r="K145" s="13">
        <v>0</v>
      </c>
      <c r="L145" s="13">
        <f t="shared" ref="L145" si="317">SUM(J145,K145)</f>
        <v>-15750.000000000011</v>
      </c>
    </row>
    <row r="146" spans="1:12" s="12" customFormat="1" ht="15.75">
      <c r="A146" s="8">
        <v>43556</v>
      </c>
      <c r="B146" s="9" t="s">
        <v>77</v>
      </c>
      <c r="C146" s="9">
        <v>2350</v>
      </c>
      <c r="D146" s="9">
        <v>500</v>
      </c>
      <c r="E146" s="9">
        <v>5</v>
      </c>
      <c r="F146" s="9" t="s">
        <v>10</v>
      </c>
      <c r="G146" s="10">
        <v>140</v>
      </c>
      <c r="H146" s="10">
        <v>145</v>
      </c>
      <c r="I146" s="10">
        <v>0</v>
      </c>
      <c r="J146" s="13">
        <f t="shared" ref="J146" si="318">IF(F146="BUY",(H146-G146)*E146*D146,(G146-H146)*D146)</f>
        <v>12500</v>
      </c>
      <c r="K146" s="13">
        <v>0</v>
      </c>
      <c r="L146" s="13">
        <f t="shared" ref="L146" si="319">SUM(J146,K146)</f>
        <v>12500</v>
      </c>
    </row>
    <row r="147" spans="1:12" s="12" customFormat="1" ht="15.75">
      <c r="A147" s="8">
        <v>43553</v>
      </c>
      <c r="B147" s="9" t="s">
        <v>69</v>
      </c>
      <c r="C147" s="9">
        <v>560</v>
      </c>
      <c r="D147" s="9">
        <v>1250</v>
      </c>
      <c r="E147" s="9">
        <v>5</v>
      </c>
      <c r="F147" s="9" t="s">
        <v>10</v>
      </c>
      <c r="G147" s="10">
        <v>18.850000000000001</v>
      </c>
      <c r="H147" s="10">
        <v>19.100000000000001</v>
      </c>
      <c r="I147" s="10">
        <v>20</v>
      </c>
      <c r="J147" s="13">
        <f t="shared" ref="J147" si="320">IF(F147="BUY",(H147-G147)*E147*D147,(G147-H147)*D147)</f>
        <v>1562.5</v>
      </c>
      <c r="K147" s="13">
        <v>0</v>
      </c>
      <c r="L147" s="13">
        <f t="shared" ref="L147" si="321">SUM(J147,K147)</f>
        <v>1562.5</v>
      </c>
    </row>
    <row r="148" spans="1:12" s="12" customFormat="1" ht="15.75">
      <c r="A148" s="8">
        <v>43551</v>
      </c>
      <c r="B148" s="9" t="s">
        <v>108</v>
      </c>
      <c r="C148" s="9">
        <v>320</v>
      </c>
      <c r="D148" s="9">
        <v>1500</v>
      </c>
      <c r="E148" s="9">
        <v>5</v>
      </c>
      <c r="F148" s="9" t="s">
        <v>10</v>
      </c>
      <c r="G148" s="10">
        <v>19.350000000000001</v>
      </c>
      <c r="H148" s="10">
        <v>23</v>
      </c>
      <c r="I148" s="10">
        <v>26</v>
      </c>
      <c r="J148" s="13">
        <f t="shared" ref="J148" si="322">IF(F148="BUY",(H148-G148)*E148*D148,(G148-H148)*D148)</f>
        <v>27374.999999999989</v>
      </c>
      <c r="K148" s="13">
        <f t="shared" ref="K148" si="323">IF(I148=0,"0.00",IF(F148="BUY",E148*(I148-H148)*D148,(H148-I148)*D148))</f>
        <v>22500</v>
      </c>
      <c r="L148" s="13">
        <f t="shared" ref="L148" si="324">SUM(J148,K148)</f>
        <v>49874.999999999985</v>
      </c>
    </row>
    <row r="149" spans="1:12" s="12" customFormat="1" ht="15.75">
      <c r="A149" s="8">
        <v>43550</v>
      </c>
      <c r="B149" s="9" t="s">
        <v>107</v>
      </c>
      <c r="C149" s="9">
        <v>190</v>
      </c>
      <c r="D149" s="9">
        <v>2600</v>
      </c>
      <c r="E149" s="9">
        <v>5</v>
      </c>
      <c r="F149" s="9" t="s">
        <v>10</v>
      </c>
      <c r="G149" s="10">
        <v>12.6</v>
      </c>
      <c r="H149" s="10">
        <v>11.3</v>
      </c>
      <c r="I149" s="10">
        <v>0</v>
      </c>
      <c r="J149" s="13">
        <f t="shared" ref="J149" si="325">IF(F149="BUY",(H149-G149)*E149*D149,(G149-H149)*D149)</f>
        <v>-16899.999999999985</v>
      </c>
      <c r="K149" s="13">
        <v>0</v>
      </c>
      <c r="L149" s="13">
        <f t="shared" ref="L149" si="326">SUM(J149,K149)</f>
        <v>-16899.999999999985</v>
      </c>
    </row>
    <row r="150" spans="1:12" s="12" customFormat="1" ht="15.75">
      <c r="A150" s="8">
        <v>43546</v>
      </c>
      <c r="B150" s="9" t="s">
        <v>30</v>
      </c>
      <c r="C150" s="9">
        <v>1440</v>
      </c>
      <c r="D150" s="9">
        <v>600</v>
      </c>
      <c r="E150" s="9">
        <v>5</v>
      </c>
      <c r="F150" s="9" t="s">
        <v>10</v>
      </c>
      <c r="G150" s="10">
        <v>33.65</v>
      </c>
      <c r="H150" s="10">
        <v>38</v>
      </c>
      <c r="I150" s="10">
        <v>50</v>
      </c>
      <c r="J150" s="13">
        <f t="shared" ref="J150" si="327">IF(F150="BUY",(H150-G150)*E150*D150,(G150-H150)*D150)</f>
        <v>13050.000000000004</v>
      </c>
      <c r="K150" s="13">
        <v>0</v>
      </c>
      <c r="L150" s="13">
        <f t="shared" ref="L150" si="328">SUM(J150,K150)</f>
        <v>13050.000000000004</v>
      </c>
    </row>
    <row r="151" spans="1:12" s="12" customFormat="1" ht="15.75">
      <c r="A151" s="8">
        <v>43543</v>
      </c>
      <c r="B151" s="9" t="s">
        <v>18</v>
      </c>
      <c r="C151" s="9">
        <v>144</v>
      </c>
      <c r="D151" s="9">
        <v>6000</v>
      </c>
      <c r="E151" s="9">
        <v>5</v>
      </c>
      <c r="F151" s="9" t="s">
        <v>10</v>
      </c>
      <c r="G151" s="10">
        <v>7.3</v>
      </c>
      <c r="H151" s="10">
        <v>8</v>
      </c>
      <c r="I151" s="10">
        <v>9</v>
      </c>
      <c r="J151" s="13">
        <f t="shared" ref="J151" si="329">IF(F151="BUY",(H151-G151)*E151*D151,(G151-H151)*D151)</f>
        <v>21000.000000000004</v>
      </c>
      <c r="K151" s="13">
        <v>0</v>
      </c>
      <c r="L151" s="13">
        <f t="shared" ref="L151" si="330">SUM(J151,K151)</f>
        <v>21000.000000000004</v>
      </c>
    </row>
    <row r="152" spans="1:12" s="12" customFormat="1" ht="15.75">
      <c r="A152" s="8">
        <v>43543</v>
      </c>
      <c r="B152" s="9" t="s">
        <v>18</v>
      </c>
      <c r="C152" s="9">
        <v>144</v>
      </c>
      <c r="D152" s="9">
        <v>6000</v>
      </c>
      <c r="E152" s="9">
        <v>5</v>
      </c>
      <c r="F152" s="9" t="s">
        <v>10</v>
      </c>
      <c r="G152" s="10">
        <v>5.3</v>
      </c>
      <c r="H152" s="10">
        <v>6.05</v>
      </c>
      <c r="I152" s="10">
        <v>6.85</v>
      </c>
      <c r="J152" s="13">
        <f t="shared" ref="J152" si="331">IF(F152="BUY",(H152-G152)*E152*D152,(G152-H152)*D152)</f>
        <v>22500</v>
      </c>
      <c r="K152" s="13">
        <f t="shared" ref="K152" si="332">IF(I152=0,"0.00",IF(F152="BUY",E152*(I152-H152)*D152,(H152-I152)*D152))</f>
        <v>23999.999999999996</v>
      </c>
      <c r="L152" s="13">
        <f t="shared" ref="L152" si="333">SUM(J152,K152)</f>
        <v>46500</v>
      </c>
    </row>
    <row r="153" spans="1:12" s="12" customFormat="1" ht="15.75">
      <c r="A153" s="8">
        <v>43542</v>
      </c>
      <c r="B153" s="9" t="s">
        <v>48</v>
      </c>
      <c r="C153" s="9">
        <v>600</v>
      </c>
      <c r="D153" s="9">
        <v>1400</v>
      </c>
      <c r="E153" s="9">
        <v>5</v>
      </c>
      <c r="F153" s="9" t="s">
        <v>10</v>
      </c>
      <c r="G153" s="10">
        <v>45.1</v>
      </c>
      <c r="H153" s="10">
        <v>48.2</v>
      </c>
      <c r="I153" s="10">
        <v>53</v>
      </c>
      <c r="J153" s="13">
        <f t="shared" ref="J153" si="334">IF(F153="BUY",(H153-G153)*E153*D153,(G153-H153)*D153)</f>
        <v>21700.000000000011</v>
      </c>
      <c r="K153" s="13">
        <f t="shared" ref="K153" si="335">IF(I153=0,"0.00",IF(F153="BUY",E153*(I153-H153)*D153,(H153-I153)*D153))</f>
        <v>33599.999999999978</v>
      </c>
      <c r="L153" s="13">
        <f t="shared" ref="L153" si="336">SUM(J153,K153)</f>
        <v>55299.999999999985</v>
      </c>
    </row>
    <row r="154" spans="1:12" s="12" customFormat="1" ht="15.75">
      <c r="A154" s="8">
        <v>43542</v>
      </c>
      <c r="B154" s="9" t="s">
        <v>54</v>
      </c>
      <c r="C154" s="9">
        <v>105</v>
      </c>
      <c r="D154" s="9">
        <v>8000</v>
      </c>
      <c r="E154" s="9">
        <v>5</v>
      </c>
      <c r="F154" s="9" t="s">
        <v>10</v>
      </c>
      <c r="G154" s="10">
        <v>3.9</v>
      </c>
      <c r="H154" s="10">
        <v>3.2</v>
      </c>
      <c r="I154" s="10">
        <v>0</v>
      </c>
      <c r="J154" s="13">
        <f t="shared" ref="J154" si="337">IF(F154="BUY",(H154-G154)*E154*D154,(G154-H154)*D154)</f>
        <v>-27999.999999999989</v>
      </c>
      <c r="K154" s="13">
        <v>0</v>
      </c>
      <c r="L154" s="13">
        <f t="shared" ref="L154" si="338">SUM(J154,K154)</f>
        <v>-27999.999999999989</v>
      </c>
    </row>
    <row r="155" spans="1:12" s="12" customFormat="1" ht="15.75">
      <c r="A155" s="8">
        <v>43539</v>
      </c>
      <c r="B155" s="9" t="s">
        <v>105</v>
      </c>
      <c r="C155" s="9">
        <v>380</v>
      </c>
      <c r="D155" s="9">
        <v>2750</v>
      </c>
      <c r="E155" s="9">
        <v>5</v>
      </c>
      <c r="F155" s="9" t="s">
        <v>10</v>
      </c>
      <c r="G155" s="10">
        <v>16.649999999999999</v>
      </c>
      <c r="H155" s="10">
        <v>18.2</v>
      </c>
      <c r="I155" s="10">
        <v>20.3</v>
      </c>
      <c r="J155" s="13">
        <f t="shared" ref="J155" si="339">IF(F155="BUY",(H155-G155)*E155*D155,(G155-H155)*D155)</f>
        <v>21312.500000000011</v>
      </c>
      <c r="K155" s="13">
        <f t="shared" ref="K155" si="340">IF(I155=0,"0.00",IF(F155="BUY",E155*(I155-H155)*D155,(H155-I155)*D155))</f>
        <v>28875.000000000018</v>
      </c>
      <c r="L155" s="13">
        <f t="shared" ref="L155" si="341">SUM(J155,K155)</f>
        <v>50187.500000000029</v>
      </c>
    </row>
    <row r="156" spans="1:12" s="12" customFormat="1" ht="15.75">
      <c r="A156" s="8">
        <v>43538</v>
      </c>
      <c r="B156" s="9" t="s">
        <v>48</v>
      </c>
      <c r="C156" s="9">
        <v>560</v>
      </c>
      <c r="D156" s="9">
        <v>1400</v>
      </c>
      <c r="E156" s="9">
        <v>5</v>
      </c>
      <c r="F156" s="9" t="s">
        <v>10</v>
      </c>
      <c r="G156" s="10">
        <v>36.200000000000003</v>
      </c>
      <c r="H156" s="10">
        <v>38.799999999999997</v>
      </c>
      <c r="I156" s="10">
        <v>42.5</v>
      </c>
      <c r="J156" s="13">
        <f t="shared" ref="J156" si="342">IF(F156="BUY",(H156-G156)*E156*D156,(G156-H156)*D156)</f>
        <v>18199.99999999996</v>
      </c>
      <c r="K156" s="13">
        <v>0</v>
      </c>
      <c r="L156" s="13">
        <f t="shared" ref="L156" si="343">SUM(J156,K156)</f>
        <v>18199.99999999996</v>
      </c>
    </row>
    <row r="157" spans="1:12" s="12" customFormat="1" ht="15.75">
      <c r="A157" s="8">
        <v>43538</v>
      </c>
      <c r="B157" s="9" t="s">
        <v>48</v>
      </c>
      <c r="C157" s="9">
        <v>560</v>
      </c>
      <c r="D157" s="9">
        <v>1400</v>
      </c>
      <c r="E157" s="9">
        <v>5</v>
      </c>
      <c r="F157" s="9" t="s">
        <v>10</v>
      </c>
      <c r="G157" s="10">
        <v>36.200000000000003</v>
      </c>
      <c r="H157" s="10">
        <v>33.200000000000003</v>
      </c>
      <c r="I157" s="10">
        <v>0</v>
      </c>
      <c r="J157" s="13">
        <f t="shared" ref="J157" si="344">IF(F157="BUY",(H157-G157)*E157*D157,(G157-H157)*D157)</f>
        <v>-21000</v>
      </c>
      <c r="K157" s="13">
        <v>0</v>
      </c>
      <c r="L157" s="13">
        <f t="shared" ref="L157" si="345">SUM(J157,K157)</f>
        <v>-21000</v>
      </c>
    </row>
    <row r="158" spans="1:12" s="12" customFormat="1" ht="15.75">
      <c r="A158" s="8">
        <v>43537</v>
      </c>
      <c r="B158" s="9" t="s">
        <v>48</v>
      </c>
      <c r="C158" s="9">
        <v>560</v>
      </c>
      <c r="D158" s="9">
        <v>1400</v>
      </c>
      <c r="E158" s="9">
        <v>5</v>
      </c>
      <c r="F158" s="9" t="s">
        <v>10</v>
      </c>
      <c r="G158" s="10">
        <v>35.5</v>
      </c>
      <c r="H158" s="10">
        <v>38.549999999999997</v>
      </c>
      <c r="I158" s="10">
        <v>42</v>
      </c>
      <c r="J158" s="13">
        <f t="shared" ref="J158" si="346">IF(F158="BUY",(H158-G158)*E158*D158,(G158-H158)*D158)</f>
        <v>21349.999999999982</v>
      </c>
      <c r="K158" s="13">
        <f t="shared" ref="K158" si="347">IF(I158=0,"0.00",IF(F158="BUY",E158*(I158-H158)*D158,(H158-I158)*D158))</f>
        <v>24150.000000000018</v>
      </c>
      <c r="L158" s="13">
        <f t="shared" ref="L158" si="348">SUM(J158,K158)</f>
        <v>45500</v>
      </c>
    </row>
    <row r="159" spans="1:12" s="12" customFormat="1" ht="15.75">
      <c r="A159" s="8">
        <v>43537</v>
      </c>
      <c r="B159" s="9" t="s">
        <v>48</v>
      </c>
      <c r="C159" s="9">
        <v>560</v>
      </c>
      <c r="D159" s="9">
        <v>1400</v>
      </c>
      <c r="E159" s="9">
        <v>5</v>
      </c>
      <c r="F159" s="9" t="s">
        <v>10</v>
      </c>
      <c r="G159" s="10">
        <v>35.5</v>
      </c>
      <c r="H159" s="10">
        <v>38.549999999999997</v>
      </c>
      <c r="I159" s="10">
        <v>42</v>
      </c>
      <c r="J159" s="13">
        <f t="shared" ref="J159" si="349">IF(F159="BUY",(H159-G159)*E159*D159,(G159-H159)*D159)</f>
        <v>21349.999999999982</v>
      </c>
      <c r="K159" s="13">
        <f t="shared" ref="K159" si="350">IF(I159=0,"0.00",IF(F159="BUY",E159*(I159-H159)*D159,(H159-I159)*D159))</f>
        <v>24150.000000000018</v>
      </c>
      <c r="L159" s="13">
        <f t="shared" ref="L159" si="351">SUM(J159,K159)</f>
        <v>45500</v>
      </c>
    </row>
    <row r="160" spans="1:12" s="12" customFormat="1" ht="15.75">
      <c r="A160" s="8">
        <v>43537</v>
      </c>
      <c r="B160" s="9" t="s">
        <v>48</v>
      </c>
      <c r="C160" s="9">
        <v>560</v>
      </c>
      <c r="D160" s="9">
        <v>1400</v>
      </c>
      <c r="E160" s="9">
        <v>5</v>
      </c>
      <c r="F160" s="9" t="s">
        <v>10</v>
      </c>
      <c r="G160" s="10">
        <v>24.5</v>
      </c>
      <c r="H160" s="10">
        <v>26.5</v>
      </c>
      <c r="I160" s="10">
        <v>30.2</v>
      </c>
      <c r="J160" s="13">
        <f t="shared" ref="J160" si="352">IF(F160="BUY",(H160-G160)*E160*D160,(G160-H160)*D160)</f>
        <v>14000</v>
      </c>
      <c r="K160" s="13">
        <f t="shared" ref="K160" si="353">IF(I160=0,"0.00",IF(F160="BUY",E160*(I160-H160)*D160,(H160-I160)*D160))</f>
        <v>25899.999999999996</v>
      </c>
      <c r="L160" s="13">
        <f t="shared" ref="L160" si="354">SUM(J160,K160)</f>
        <v>39900</v>
      </c>
    </row>
    <row r="161" spans="1:12" s="12" customFormat="1" ht="15.75">
      <c r="A161" s="8">
        <v>43536</v>
      </c>
      <c r="B161" s="9" t="s">
        <v>105</v>
      </c>
      <c r="C161" s="9">
        <v>370</v>
      </c>
      <c r="D161" s="9">
        <v>2750</v>
      </c>
      <c r="E161" s="9">
        <v>5</v>
      </c>
      <c r="F161" s="9" t="s">
        <v>10</v>
      </c>
      <c r="G161" s="10">
        <v>17.55</v>
      </c>
      <c r="H161" s="10">
        <v>18.649999999999999</v>
      </c>
      <c r="I161" s="10">
        <v>20</v>
      </c>
      <c r="J161" s="13">
        <f t="shared" ref="J161" si="355">IF(F161="BUY",(H161-G161)*E161*D161,(G161-H161)*D161)</f>
        <v>15124.999999999971</v>
      </c>
      <c r="K161" s="13">
        <f t="shared" ref="K161" si="356">IF(I161=0,"0.00",IF(F161="BUY",E161*(I161-H161)*D161,(H161-I161)*D161))</f>
        <v>18562.500000000018</v>
      </c>
      <c r="L161" s="13">
        <f t="shared" ref="L161" si="357">SUM(J161,K161)</f>
        <v>33687.499999999985</v>
      </c>
    </row>
    <row r="162" spans="1:12" s="12" customFormat="1" ht="15.75">
      <c r="A162" s="8">
        <v>43535</v>
      </c>
      <c r="B162" s="9" t="s">
        <v>106</v>
      </c>
      <c r="C162" s="9">
        <v>480</v>
      </c>
      <c r="D162" s="9">
        <v>1100</v>
      </c>
      <c r="E162" s="9">
        <v>5</v>
      </c>
      <c r="F162" s="9" t="s">
        <v>10</v>
      </c>
      <c r="G162" s="10">
        <v>14</v>
      </c>
      <c r="H162" s="10">
        <v>14</v>
      </c>
      <c r="I162" s="10">
        <v>0</v>
      </c>
      <c r="J162" s="13">
        <f t="shared" ref="J162" si="358">IF(F162="BUY",(H162-G162)*E162*D162,(G162-H162)*D162)</f>
        <v>0</v>
      </c>
      <c r="K162" s="13">
        <v>0</v>
      </c>
      <c r="L162" s="13">
        <f t="shared" ref="L162" si="359">SUM(J162,K162)</f>
        <v>0</v>
      </c>
    </row>
    <row r="163" spans="1:12" s="12" customFormat="1" ht="15.75">
      <c r="A163" s="8">
        <v>43532</v>
      </c>
      <c r="B163" s="9" t="s">
        <v>105</v>
      </c>
      <c r="C163" s="9">
        <v>370</v>
      </c>
      <c r="D163" s="9">
        <v>2750</v>
      </c>
      <c r="E163" s="9">
        <v>5</v>
      </c>
      <c r="F163" s="9" t="s">
        <v>10</v>
      </c>
      <c r="G163" s="10">
        <v>11</v>
      </c>
      <c r="H163" s="10">
        <v>9.1999999999999993</v>
      </c>
      <c r="I163" s="10">
        <v>0</v>
      </c>
      <c r="J163" s="13">
        <f t="shared" ref="J163" si="360">IF(F163="BUY",(H163-G163)*E163*D163,(G163-H163)*D163)</f>
        <v>-24750.000000000011</v>
      </c>
      <c r="K163" s="13">
        <v>0</v>
      </c>
      <c r="L163" s="13">
        <f t="shared" ref="L163" si="361">SUM(J163,K163)</f>
        <v>-24750.000000000011</v>
      </c>
    </row>
    <row r="164" spans="1:12" s="12" customFormat="1" ht="15.75">
      <c r="A164" s="8">
        <v>43532</v>
      </c>
      <c r="B164" s="9" t="s">
        <v>42</v>
      </c>
      <c r="C164" s="9">
        <v>190</v>
      </c>
      <c r="D164" s="9">
        <v>1500</v>
      </c>
      <c r="E164" s="9">
        <v>5</v>
      </c>
      <c r="F164" s="9" t="s">
        <v>10</v>
      </c>
      <c r="G164" s="10">
        <v>14.5</v>
      </c>
      <c r="H164" s="10">
        <v>16.45</v>
      </c>
      <c r="I164" s="10">
        <v>20</v>
      </c>
      <c r="J164" s="13">
        <f t="shared" ref="J164" si="362">IF(F164="BUY",(H164-G164)*E164*D164,(G164-H164)*D164)</f>
        <v>14624.999999999995</v>
      </c>
      <c r="K164" s="13">
        <v>0</v>
      </c>
      <c r="L164" s="13">
        <f t="shared" ref="L164" si="363">SUM(J164,K164)</f>
        <v>14624.999999999995</v>
      </c>
    </row>
    <row r="165" spans="1:12" s="12" customFormat="1" ht="15.75">
      <c r="A165" s="8">
        <v>43531</v>
      </c>
      <c r="B165" s="9" t="s">
        <v>104</v>
      </c>
      <c r="C165" s="9">
        <v>110</v>
      </c>
      <c r="D165" s="9">
        <v>2250</v>
      </c>
      <c r="E165" s="9">
        <v>10</v>
      </c>
      <c r="F165" s="9" t="s">
        <v>10</v>
      </c>
      <c r="G165" s="10">
        <v>6</v>
      </c>
      <c r="H165" s="10">
        <v>6.8</v>
      </c>
      <c r="I165" s="10">
        <v>8.3000000000000007</v>
      </c>
      <c r="J165" s="13">
        <f t="shared" ref="J165" si="364">IF(F165="BUY",(H165-G165)*E165*D165,(G165-H165)*D165)</f>
        <v>17999.999999999996</v>
      </c>
      <c r="K165" s="13">
        <v>0</v>
      </c>
      <c r="L165" s="13">
        <f t="shared" ref="L165" si="365">SUM(J165,K165)</f>
        <v>17999.999999999996</v>
      </c>
    </row>
    <row r="166" spans="1:12" s="12" customFormat="1" ht="15.75">
      <c r="A166" s="8">
        <v>43531</v>
      </c>
      <c r="B166" s="9" t="s">
        <v>103</v>
      </c>
      <c r="C166" s="9">
        <v>460</v>
      </c>
      <c r="D166" s="9">
        <v>1300</v>
      </c>
      <c r="E166" s="9">
        <v>5</v>
      </c>
      <c r="F166" s="9" t="s">
        <v>10</v>
      </c>
      <c r="G166" s="10">
        <v>22.1</v>
      </c>
      <c r="H166" s="10">
        <v>22.1</v>
      </c>
      <c r="I166" s="10">
        <v>0</v>
      </c>
      <c r="J166" s="13">
        <v>0</v>
      </c>
      <c r="K166" s="13">
        <v>0</v>
      </c>
      <c r="L166" s="13">
        <f t="shared" ref="L166" si="366">SUM(J166,K166)</f>
        <v>0</v>
      </c>
    </row>
    <row r="167" spans="1:12" s="12" customFormat="1" ht="15.75">
      <c r="A167" s="8">
        <v>43529</v>
      </c>
      <c r="B167" s="9" t="s">
        <v>17</v>
      </c>
      <c r="C167" s="9">
        <v>45</v>
      </c>
      <c r="D167" s="9">
        <v>10000</v>
      </c>
      <c r="E167" s="9">
        <v>5</v>
      </c>
      <c r="F167" s="9" t="s">
        <v>10</v>
      </c>
      <c r="G167" s="10">
        <v>3.9</v>
      </c>
      <c r="H167" s="10">
        <v>4.5</v>
      </c>
      <c r="I167" s="10">
        <v>6</v>
      </c>
      <c r="J167" s="13">
        <f t="shared" ref="J167" si="367">IF(F167="BUY",(H167-G167)*E167*D167,(G167-H167)*D167)</f>
        <v>30000.000000000004</v>
      </c>
      <c r="K167" s="13">
        <v>0</v>
      </c>
      <c r="L167" s="13">
        <f t="shared" ref="L167" si="368">SUM(J167,K167)</f>
        <v>30000.000000000004</v>
      </c>
    </row>
    <row r="168" spans="1:12" s="12" customFormat="1" ht="15.75">
      <c r="A168" s="8">
        <v>43525</v>
      </c>
      <c r="B168" s="9" t="s">
        <v>48</v>
      </c>
      <c r="C168" s="9">
        <v>500</v>
      </c>
      <c r="D168" s="9">
        <v>1400</v>
      </c>
      <c r="E168" s="9">
        <v>5</v>
      </c>
      <c r="F168" s="9" t="s">
        <v>10</v>
      </c>
      <c r="G168" s="10">
        <v>37.950000000000003</v>
      </c>
      <c r="H168" s="10">
        <v>42.2</v>
      </c>
      <c r="I168" s="10">
        <v>50</v>
      </c>
      <c r="J168" s="13">
        <f t="shared" ref="J168" si="369">IF(F168="BUY",(H168-G168)*E168*D168,(G168-H168)*D168)</f>
        <v>29750</v>
      </c>
      <c r="K168" s="13">
        <f t="shared" ref="K168" si="370">IF(I168=0,"0.00",IF(F168="BUY",E168*(I168-H168)*D168,(H168-I168)*D168))</f>
        <v>54599.999999999978</v>
      </c>
      <c r="L168" s="13">
        <f t="shared" ref="L168" si="371">SUM(J168,K168)</f>
        <v>84349.999999999971</v>
      </c>
    </row>
    <row r="169" spans="1:12" s="12" customFormat="1" ht="15.75">
      <c r="A169" s="8">
        <v>43525</v>
      </c>
      <c r="B169" s="9" t="s">
        <v>95</v>
      </c>
      <c r="C169" s="9">
        <v>460</v>
      </c>
      <c r="D169" s="9">
        <v>1300</v>
      </c>
      <c r="E169" s="9">
        <v>5</v>
      </c>
      <c r="F169" s="9" t="s">
        <v>10</v>
      </c>
      <c r="G169" s="10">
        <v>31.1</v>
      </c>
      <c r="H169" s="10">
        <v>35</v>
      </c>
      <c r="I169" s="10">
        <v>38</v>
      </c>
      <c r="J169" s="13">
        <f t="shared" ref="J169" si="372">IF(F169="BUY",(H169-G169)*E169*D169,(G169-H169)*D169)</f>
        <v>25349.999999999989</v>
      </c>
      <c r="K169" s="13">
        <f t="shared" ref="K169" si="373">IF(I169=0,"0.00",IF(F169="BUY",E169*(I169-H169)*D169,(H169-I169)*D169))</f>
        <v>19500</v>
      </c>
      <c r="L169" s="13">
        <f t="shared" ref="L169" si="374">SUM(J169,K169)</f>
        <v>44849.999999999985</v>
      </c>
    </row>
    <row r="170" spans="1:12" s="12" customFormat="1" ht="15.75">
      <c r="A170" s="8">
        <v>43524</v>
      </c>
      <c r="B170" s="9" t="s">
        <v>50</v>
      </c>
      <c r="C170" s="9">
        <v>155</v>
      </c>
      <c r="D170" s="9">
        <v>2250</v>
      </c>
      <c r="E170" s="9">
        <v>5</v>
      </c>
      <c r="F170" s="9" t="s">
        <v>10</v>
      </c>
      <c r="G170" s="10">
        <v>3.5</v>
      </c>
      <c r="H170" s="10">
        <v>4.7</v>
      </c>
      <c r="I170" s="10">
        <v>6</v>
      </c>
      <c r="J170" s="13">
        <f t="shared" ref="J170" si="375">IF(F170="BUY",(H170-G170)*E170*D170,(G170-H170)*D170)</f>
        <v>13500.000000000002</v>
      </c>
      <c r="K170" s="13">
        <v>0</v>
      </c>
      <c r="L170" s="13">
        <f t="shared" ref="L170" si="376">SUM(J170,K170)</f>
        <v>13500.000000000002</v>
      </c>
    </row>
    <row r="171" spans="1:12" s="12" customFormat="1" ht="15.75">
      <c r="A171" s="8">
        <v>43524</v>
      </c>
      <c r="B171" s="9" t="s">
        <v>16</v>
      </c>
      <c r="C171" s="9">
        <v>860</v>
      </c>
      <c r="D171" s="9">
        <v>1200</v>
      </c>
      <c r="E171" s="9">
        <v>5</v>
      </c>
      <c r="F171" s="9" t="s">
        <v>10</v>
      </c>
      <c r="G171" s="10">
        <v>13.65</v>
      </c>
      <c r="H171" s="10">
        <v>16.5</v>
      </c>
      <c r="I171" s="10">
        <v>20</v>
      </c>
      <c r="J171" s="13">
        <f t="shared" ref="J171" si="377">IF(F171="BUY",(H171-G171)*E171*D171,(G171-H171)*D171)</f>
        <v>17099.999999999996</v>
      </c>
      <c r="K171" s="13">
        <v>0</v>
      </c>
      <c r="L171" s="13">
        <f t="shared" ref="L171" si="378">SUM(J171,K171)</f>
        <v>17099.999999999996</v>
      </c>
    </row>
    <row r="172" spans="1:12" s="12" customFormat="1" ht="15.75">
      <c r="A172" s="8">
        <v>43522</v>
      </c>
      <c r="B172" s="9" t="s">
        <v>102</v>
      </c>
      <c r="C172" s="9">
        <v>550</v>
      </c>
      <c r="D172" s="9">
        <v>1000</v>
      </c>
      <c r="E172" s="9">
        <v>5</v>
      </c>
      <c r="F172" s="9" t="s">
        <v>10</v>
      </c>
      <c r="G172" s="10">
        <v>11.8</v>
      </c>
      <c r="H172" s="10">
        <v>15</v>
      </c>
      <c r="I172" s="10">
        <v>20</v>
      </c>
      <c r="J172" s="13">
        <f t="shared" ref="J172" si="379">IF(F172="BUY",(H172-G172)*E172*D172,(G172-H172)*D172)</f>
        <v>15999.999999999996</v>
      </c>
      <c r="K172" s="13">
        <f t="shared" ref="K172" si="380">IF(I172=0,"0.00",IF(F172="BUY",E172*(I172-H172)*D172,(H172-I172)*D172))</f>
        <v>25000</v>
      </c>
      <c r="L172" s="13">
        <f t="shared" ref="L172" si="381">SUM(J172,K172)</f>
        <v>41000</v>
      </c>
    </row>
    <row r="173" spans="1:12" s="12" customFormat="1" ht="15.75">
      <c r="A173" s="8">
        <v>43521</v>
      </c>
      <c r="B173" s="9" t="s">
        <v>102</v>
      </c>
      <c r="C173" s="9">
        <v>550</v>
      </c>
      <c r="D173" s="9">
        <v>1000</v>
      </c>
      <c r="E173" s="9">
        <v>5</v>
      </c>
      <c r="F173" s="9" t="s">
        <v>10</v>
      </c>
      <c r="G173" s="10">
        <v>4.4000000000000004</v>
      </c>
      <c r="H173" s="10">
        <v>8.3000000000000007</v>
      </c>
      <c r="I173" s="10">
        <v>11.3</v>
      </c>
      <c r="J173" s="13">
        <f t="shared" ref="J173" si="382">IF(F173="BUY",(H173-G173)*E173*D173,(G173-H173)*D173)</f>
        <v>19500</v>
      </c>
      <c r="K173" s="13">
        <f t="shared" ref="K173" si="383">IF(I173=0,"0.00",IF(F173="BUY",E173*(I173-H173)*D173,(H173-I173)*D173))</f>
        <v>15000</v>
      </c>
      <c r="L173" s="13">
        <f t="shared" ref="L173" si="384">SUM(J173,K173)</f>
        <v>34500</v>
      </c>
    </row>
    <row r="174" spans="1:12" s="12" customFormat="1" ht="15.75">
      <c r="A174" s="8">
        <v>43521</v>
      </c>
      <c r="B174" s="9" t="s">
        <v>101</v>
      </c>
      <c r="C174" s="9">
        <v>107.5</v>
      </c>
      <c r="D174" s="9">
        <v>6000</v>
      </c>
      <c r="E174" s="9">
        <v>5</v>
      </c>
      <c r="F174" s="9" t="s">
        <v>10</v>
      </c>
      <c r="G174" s="10">
        <v>5</v>
      </c>
      <c r="H174" s="10">
        <v>5.0999999999999996</v>
      </c>
      <c r="I174" s="10">
        <v>0</v>
      </c>
      <c r="J174" s="13">
        <f t="shared" ref="J174" si="385">IF(F174="BUY",(H174-G174)*E174*D174,(G174-H174)*D174)</f>
        <v>2999.9999999999895</v>
      </c>
      <c r="K174" s="13">
        <v>0</v>
      </c>
      <c r="L174" s="13">
        <f t="shared" ref="L174" si="386">SUM(J174,K174)</f>
        <v>2999.9999999999895</v>
      </c>
    </row>
    <row r="175" spans="1:12" s="12" customFormat="1" ht="15.75">
      <c r="A175" s="8">
        <v>43517</v>
      </c>
      <c r="B175" s="9" t="s">
        <v>95</v>
      </c>
      <c r="C175" s="9">
        <v>440</v>
      </c>
      <c r="D175" s="9">
        <v>1300</v>
      </c>
      <c r="E175" s="9">
        <v>5</v>
      </c>
      <c r="F175" s="9" t="s">
        <v>10</v>
      </c>
      <c r="G175" s="10">
        <v>20</v>
      </c>
      <c r="H175" s="10">
        <v>22.05</v>
      </c>
      <c r="I175" s="10">
        <v>26</v>
      </c>
      <c r="J175" s="13">
        <f t="shared" ref="J175" si="387">IF(F175="BUY",(H175-G175)*E175*D175,(G175-H175)*D175)</f>
        <v>13325.000000000005</v>
      </c>
      <c r="K175" s="13">
        <v>0</v>
      </c>
      <c r="L175" s="13">
        <f t="shared" ref="L175" si="388">SUM(J175,K175)</f>
        <v>13325.000000000005</v>
      </c>
    </row>
    <row r="176" spans="1:12" s="12" customFormat="1" ht="15.75">
      <c r="A176" s="8">
        <v>43515</v>
      </c>
      <c r="B176" s="9" t="s">
        <v>100</v>
      </c>
      <c r="C176" s="9">
        <v>420</v>
      </c>
      <c r="D176" s="9">
        <v>1500</v>
      </c>
      <c r="E176" s="9">
        <v>5</v>
      </c>
      <c r="F176" s="9" t="s">
        <v>10</v>
      </c>
      <c r="G176" s="10">
        <v>27.8</v>
      </c>
      <c r="H176" s="10">
        <v>32</v>
      </c>
      <c r="I176" s="10">
        <v>35</v>
      </c>
      <c r="J176" s="13">
        <f t="shared" ref="J176" si="389">IF(F176="BUY",(H176-G176)*E176*D176,(G176-H176)*D176)</f>
        <v>31499.999999999996</v>
      </c>
      <c r="K176" s="13">
        <f t="shared" ref="K176" si="390">IF(I176=0,"0.00",IF(F176="BUY",E176*(I176-H176)*D176,(H176-I176)*D176))</f>
        <v>22500</v>
      </c>
      <c r="L176" s="13">
        <f t="shared" ref="L176" si="391">SUM(J176,K176)</f>
        <v>54000</v>
      </c>
    </row>
    <row r="177" spans="1:12" s="12" customFormat="1" ht="15.75">
      <c r="A177" s="8">
        <v>43515</v>
      </c>
      <c r="B177" s="9" t="s">
        <v>100</v>
      </c>
      <c r="C177" s="9">
        <v>420</v>
      </c>
      <c r="D177" s="9">
        <v>1500</v>
      </c>
      <c r="E177" s="9">
        <v>5</v>
      </c>
      <c r="F177" s="9" t="s">
        <v>10</v>
      </c>
      <c r="G177" s="10">
        <v>22.1</v>
      </c>
      <c r="H177" s="10">
        <v>22.1</v>
      </c>
      <c r="I177" s="10">
        <v>0</v>
      </c>
      <c r="J177" s="13">
        <f t="shared" ref="J177" si="392">IF(F177="BUY",(H177-G177)*E177*D177,(G177-H177)*D177)</f>
        <v>0</v>
      </c>
      <c r="K177" s="13">
        <v>0</v>
      </c>
      <c r="L177" s="13">
        <f t="shared" ref="L177" si="393">SUM(J177,K177)</f>
        <v>0</v>
      </c>
    </row>
    <row r="178" spans="1:12" s="12" customFormat="1" ht="15.75">
      <c r="A178" s="8">
        <v>43510</v>
      </c>
      <c r="B178" s="9" t="s">
        <v>95</v>
      </c>
      <c r="C178" s="9">
        <v>420</v>
      </c>
      <c r="D178" s="9">
        <v>1300</v>
      </c>
      <c r="E178" s="9">
        <v>5</v>
      </c>
      <c r="F178" s="9" t="s">
        <v>10</v>
      </c>
      <c r="G178" s="10">
        <v>18.5</v>
      </c>
      <c r="H178" s="10">
        <v>20.8</v>
      </c>
      <c r="I178" s="10">
        <v>23</v>
      </c>
      <c r="J178" s="13">
        <f t="shared" ref="J178:J179" si="394">IF(F178="BUY",(H178-G178)*E178*D178,(G178-H178)*D178)</f>
        <v>14950.000000000005</v>
      </c>
      <c r="K178" s="13">
        <v>0</v>
      </c>
      <c r="L178" s="13">
        <f t="shared" ref="L178:L179" si="395">SUM(J178,K178)</f>
        <v>14950.000000000005</v>
      </c>
    </row>
    <row r="179" spans="1:12" s="12" customFormat="1" ht="15.75">
      <c r="A179" s="8">
        <v>43510</v>
      </c>
      <c r="B179" s="9" t="s">
        <v>77</v>
      </c>
      <c r="C179" s="9">
        <v>2250</v>
      </c>
      <c r="D179" s="9">
        <v>500</v>
      </c>
      <c r="E179" s="9">
        <v>5</v>
      </c>
      <c r="F179" s="9" t="s">
        <v>10</v>
      </c>
      <c r="G179" s="10">
        <v>56</v>
      </c>
      <c r="H179" s="10">
        <v>65</v>
      </c>
      <c r="I179" s="10">
        <v>79.349999999999994</v>
      </c>
      <c r="J179" s="13">
        <f t="shared" si="394"/>
        <v>22500</v>
      </c>
      <c r="K179" s="13">
        <f t="shared" ref="K179" si="396">IF(I179=0,"0.00",IF(F179="BUY",E179*(I179-H179)*D179,(H179-I179)*D179))</f>
        <v>35874.999999999985</v>
      </c>
      <c r="L179" s="13">
        <f t="shared" si="395"/>
        <v>58374.999999999985</v>
      </c>
    </row>
    <row r="180" spans="1:12" s="12" customFormat="1" ht="15.75">
      <c r="A180" s="8">
        <v>43508</v>
      </c>
      <c r="B180" s="9" t="s">
        <v>99</v>
      </c>
      <c r="C180" s="9">
        <v>2200</v>
      </c>
      <c r="D180" s="9">
        <v>500</v>
      </c>
      <c r="E180" s="9">
        <v>5</v>
      </c>
      <c r="F180" s="9" t="s">
        <v>10</v>
      </c>
      <c r="G180" s="10">
        <v>69.400000000000006</v>
      </c>
      <c r="H180" s="10">
        <v>76.5</v>
      </c>
      <c r="I180" s="10">
        <v>0</v>
      </c>
      <c r="J180" s="13">
        <f t="shared" ref="J180" si="397">IF(F180="BUY",(H180-G180)*E180*D180,(G180-H180)*D180)</f>
        <v>17749.999999999985</v>
      </c>
      <c r="K180" s="13">
        <v>0</v>
      </c>
      <c r="L180" s="13">
        <f t="shared" ref="L180" si="398">SUM(J180,K180)</f>
        <v>17749.999999999985</v>
      </c>
    </row>
    <row r="181" spans="1:12" s="12" customFormat="1" ht="15.75">
      <c r="A181" s="8">
        <v>43508</v>
      </c>
      <c r="B181" s="9" t="s">
        <v>99</v>
      </c>
      <c r="C181" s="9">
        <v>2200</v>
      </c>
      <c r="D181" s="9">
        <v>500</v>
      </c>
      <c r="E181" s="9">
        <v>5</v>
      </c>
      <c r="F181" s="9" t="s">
        <v>10</v>
      </c>
      <c r="G181" s="10">
        <v>69.400000000000006</v>
      </c>
      <c r="H181" s="10">
        <v>72.05</v>
      </c>
      <c r="I181" s="10">
        <v>0</v>
      </c>
      <c r="J181" s="13">
        <f t="shared" ref="J181" si="399">IF(F181="BUY",(H181-G181)*E181*D181,(G181-H181)*D181)</f>
        <v>6624.9999999999791</v>
      </c>
      <c r="K181" s="13">
        <v>0</v>
      </c>
      <c r="L181" s="13">
        <f t="shared" ref="L181" si="400">SUM(J181,K181)</f>
        <v>6624.9999999999791</v>
      </c>
    </row>
    <row r="182" spans="1:12" s="12" customFormat="1" ht="15.75">
      <c r="A182" s="8">
        <v>43504</v>
      </c>
      <c r="B182" s="9" t="s">
        <v>57</v>
      </c>
      <c r="C182" s="9">
        <v>520</v>
      </c>
      <c r="D182" s="9">
        <v>1500</v>
      </c>
      <c r="E182" s="9">
        <v>5</v>
      </c>
      <c r="F182" s="9" t="s">
        <v>10</v>
      </c>
      <c r="G182" s="10">
        <v>18</v>
      </c>
      <c r="H182" s="10">
        <v>20</v>
      </c>
      <c r="I182" s="10">
        <v>23</v>
      </c>
      <c r="J182" s="13">
        <f t="shared" ref="J182" si="401">IF(F182="BUY",(H182-G182)*E182*D182,(G182-H182)*D182)</f>
        <v>15000</v>
      </c>
      <c r="K182" s="13">
        <v>0</v>
      </c>
      <c r="L182" s="13">
        <f t="shared" ref="L182" si="402">SUM(J182,K182)</f>
        <v>15000</v>
      </c>
    </row>
    <row r="183" spans="1:12" s="12" customFormat="1" ht="15.75">
      <c r="A183" s="8">
        <v>43502</v>
      </c>
      <c r="B183" s="9" t="s">
        <v>95</v>
      </c>
      <c r="C183" s="9">
        <v>370</v>
      </c>
      <c r="D183" s="9">
        <v>1300</v>
      </c>
      <c r="E183" s="9">
        <v>5</v>
      </c>
      <c r="F183" s="9" t="s">
        <v>10</v>
      </c>
      <c r="G183" s="10">
        <v>29</v>
      </c>
      <c r="H183" s="10">
        <v>32</v>
      </c>
      <c r="I183" s="10">
        <v>35</v>
      </c>
      <c r="J183" s="13">
        <f t="shared" ref="J183" si="403">IF(F183="BUY",(H183-G183)*E183*D183,(G183-H183)*D183)</f>
        <v>19500</v>
      </c>
      <c r="K183" s="13">
        <f t="shared" ref="K183" si="404">IF(I183=0,"0.00",IF(F183="BUY",E183*(I183-H183)*D183,(H183-I183)*D183))</f>
        <v>19500</v>
      </c>
      <c r="L183" s="13">
        <f t="shared" ref="L183" si="405">SUM(J183,K183)</f>
        <v>39000</v>
      </c>
    </row>
    <row r="184" spans="1:12" s="12" customFormat="1" ht="15.75">
      <c r="A184" s="8">
        <v>43501</v>
      </c>
      <c r="B184" s="9" t="s">
        <v>98</v>
      </c>
      <c r="C184" s="9">
        <v>300</v>
      </c>
      <c r="D184" s="9">
        <v>1700</v>
      </c>
      <c r="E184" s="9">
        <v>5</v>
      </c>
      <c r="F184" s="9" t="s">
        <v>10</v>
      </c>
      <c r="G184" s="10">
        <v>16.5</v>
      </c>
      <c r="H184" s="10">
        <v>18.649999999999999</v>
      </c>
      <c r="I184" s="10">
        <v>20</v>
      </c>
      <c r="J184" s="13">
        <f t="shared" ref="J184" si="406">IF(F184="BUY",(H184-G184)*E184*D184,(G184-H184)*D184)</f>
        <v>18274.999999999989</v>
      </c>
      <c r="K184" s="13">
        <v>0</v>
      </c>
      <c r="L184" s="13">
        <f t="shared" ref="L184" si="407">SUM(J184,K184)</f>
        <v>18274.999999999989</v>
      </c>
    </row>
    <row r="185" spans="1:12" s="12" customFormat="1" ht="15.75">
      <c r="A185" s="8">
        <v>43500</v>
      </c>
      <c r="B185" s="9" t="s">
        <v>45</v>
      </c>
      <c r="C185" s="9">
        <v>125</v>
      </c>
      <c r="D185" s="9">
        <v>4000</v>
      </c>
      <c r="E185" s="9">
        <v>5</v>
      </c>
      <c r="F185" s="9" t="s">
        <v>10</v>
      </c>
      <c r="G185" s="10">
        <v>9.85</v>
      </c>
      <c r="H185" s="10">
        <v>10.4</v>
      </c>
      <c r="I185" s="10">
        <v>0</v>
      </c>
      <c r="J185" s="13">
        <f t="shared" ref="J185" si="408">IF(F185="BUY",(H185-G185)*E185*D185,(G185-H185)*D185)</f>
        <v>11000.000000000015</v>
      </c>
      <c r="K185" s="13">
        <v>0</v>
      </c>
      <c r="L185" s="13">
        <f t="shared" ref="L185" si="409">SUM(J185,K185)</f>
        <v>11000.000000000015</v>
      </c>
    </row>
    <row r="186" spans="1:12" s="12" customFormat="1" ht="15.75">
      <c r="A186" s="8">
        <v>43496</v>
      </c>
      <c r="B186" s="9" t="s">
        <v>95</v>
      </c>
      <c r="C186" s="9">
        <v>380</v>
      </c>
      <c r="D186" s="9">
        <v>1300</v>
      </c>
      <c r="E186" s="9">
        <v>5</v>
      </c>
      <c r="F186" s="9" t="s">
        <v>10</v>
      </c>
      <c r="G186" s="10">
        <v>8.1999999999999993</v>
      </c>
      <c r="H186" s="10">
        <v>11.3</v>
      </c>
      <c r="I186" s="10">
        <v>15</v>
      </c>
      <c r="J186" s="13">
        <f t="shared" ref="J186" si="410">IF(F186="BUY",(H186-G186)*E186*D186,(G186-H186)*D186)</f>
        <v>20150.000000000011</v>
      </c>
      <c r="K186" s="13">
        <f t="shared" ref="K186" si="411">IF(I186=0,"0.00",IF(F186="BUY",E186*(I186-H186)*D186,(H186-I186)*D186))</f>
        <v>24049.999999999996</v>
      </c>
      <c r="L186" s="13">
        <f t="shared" ref="L186" si="412">SUM(J186,K186)</f>
        <v>44200.000000000007</v>
      </c>
    </row>
    <row r="187" spans="1:12" s="12" customFormat="1" ht="15.75">
      <c r="A187" s="8">
        <v>43495</v>
      </c>
      <c r="B187" s="9" t="s">
        <v>97</v>
      </c>
      <c r="C187" s="9">
        <v>480</v>
      </c>
      <c r="D187" s="9">
        <v>1100</v>
      </c>
      <c r="E187" s="9">
        <v>5</v>
      </c>
      <c r="F187" s="9" t="s">
        <v>10</v>
      </c>
      <c r="G187" s="10">
        <v>10</v>
      </c>
      <c r="H187" s="10">
        <v>10</v>
      </c>
      <c r="I187" s="10">
        <v>0</v>
      </c>
      <c r="J187" s="13">
        <f t="shared" ref="J187" si="413">IF(F187="BUY",(H187-G187)*E187*D187,(G187-H187)*D187)</f>
        <v>0</v>
      </c>
      <c r="K187" s="13" t="str">
        <f t="shared" ref="K187" si="414">IF(I187=0,"0.00",IF(F187="BUY",E187*(I187-H187)*D187,(H187-I187)*D187))</f>
        <v>0.00</v>
      </c>
      <c r="L187" s="13">
        <f t="shared" ref="L187" si="415">SUM(J187,K187)</f>
        <v>0</v>
      </c>
    </row>
    <row r="188" spans="1:12" s="12" customFormat="1" ht="15.75">
      <c r="A188" s="8">
        <v>43494</v>
      </c>
      <c r="B188" s="9" t="s">
        <v>97</v>
      </c>
      <c r="C188" s="9">
        <v>530</v>
      </c>
      <c r="D188" s="9">
        <v>1100</v>
      </c>
      <c r="E188" s="9">
        <v>5</v>
      </c>
      <c r="F188" s="9" t="s">
        <v>10</v>
      </c>
      <c r="G188" s="10">
        <v>21.2</v>
      </c>
      <c r="H188" s="10">
        <v>23.8</v>
      </c>
      <c r="I188" s="10">
        <v>28</v>
      </c>
      <c r="J188" s="13">
        <f t="shared" ref="J188" si="416">IF(F188="BUY",(H188-G188)*E188*D188,(G188-H188)*D188)</f>
        <v>14300.000000000007</v>
      </c>
      <c r="K188" s="13">
        <f t="shared" ref="K188" si="417">IF(I188=0,"0.00",IF(F188="BUY",E188*(I188-H188)*D188,(H188-I188)*D188))</f>
        <v>23099.999999999996</v>
      </c>
      <c r="L188" s="13">
        <f t="shared" ref="L188" si="418">SUM(J188,K188)</f>
        <v>37400</v>
      </c>
    </row>
    <row r="189" spans="1:12" s="12" customFormat="1" ht="15.75">
      <c r="A189" s="8">
        <v>43494</v>
      </c>
      <c r="B189" s="9" t="s">
        <v>95</v>
      </c>
      <c r="C189" s="9">
        <v>380</v>
      </c>
      <c r="D189" s="9">
        <v>1300</v>
      </c>
      <c r="E189" s="9">
        <v>5</v>
      </c>
      <c r="F189" s="9" t="s">
        <v>10</v>
      </c>
      <c r="G189" s="10">
        <v>15.5</v>
      </c>
      <c r="H189" s="10">
        <v>12.8</v>
      </c>
      <c r="I189" s="10">
        <v>38</v>
      </c>
      <c r="J189" s="13">
        <f t="shared" ref="J189" si="419">IF(F189="BUY",(H189-G189)*E189*D189,(G189-H189)*D189)</f>
        <v>-17549.999999999996</v>
      </c>
      <c r="K189" s="13">
        <v>0</v>
      </c>
      <c r="L189" s="13">
        <f t="shared" ref="L189" si="420">SUM(J189,K189)</f>
        <v>-17549.999999999996</v>
      </c>
    </row>
    <row r="190" spans="1:12" s="12" customFormat="1" ht="15.75">
      <c r="A190" s="8">
        <v>43493</v>
      </c>
      <c r="B190" s="9" t="s">
        <v>95</v>
      </c>
      <c r="C190" s="9">
        <v>350</v>
      </c>
      <c r="D190" s="9">
        <v>1300</v>
      </c>
      <c r="E190" s="9">
        <v>5</v>
      </c>
      <c r="F190" s="9" t="s">
        <v>10</v>
      </c>
      <c r="G190" s="10">
        <v>31.1</v>
      </c>
      <c r="H190" s="10">
        <v>35.5</v>
      </c>
      <c r="I190" s="10">
        <v>38</v>
      </c>
      <c r="J190" s="13">
        <f t="shared" ref="J190" si="421">IF(F190="BUY",(H190-G190)*E190*D190,(G190-H190)*D190)</f>
        <v>28599.999999999989</v>
      </c>
      <c r="K190" s="13">
        <f t="shared" ref="K190" si="422">IF(I190=0,"0.00",IF(F190="BUY",E190*(I190-H190)*D190,(H190-I190)*D190))</f>
        <v>16250</v>
      </c>
      <c r="L190" s="13">
        <f t="shared" ref="L190" si="423">SUM(J190,K190)</f>
        <v>44849.999999999985</v>
      </c>
    </row>
    <row r="191" spans="1:12" s="12" customFormat="1" ht="15.75">
      <c r="A191" s="8">
        <v>43490</v>
      </c>
      <c r="B191" s="9" t="s">
        <v>96</v>
      </c>
      <c r="C191" s="9">
        <v>165</v>
      </c>
      <c r="D191" s="9">
        <v>3400</v>
      </c>
      <c r="E191" s="9">
        <v>5</v>
      </c>
      <c r="F191" s="9" t="s">
        <v>10</v>
      </c>
      <c r="G191" s="10">
        <v>3.5</v>
      </c>
      <c r="H191" s="10">
        <v>3</v>
      </c>
      <c r="I191" s="10">
        <v>0</v>
      </c>
      <c r="J191" s="13">
        <f t="shared" ref="J191" si="424">IF(F191="BUY",(H191-G191)*E191*D191,(G191-H191)*D191)</f>
        <v>-8500</v>
      </c>
      <c r="K191" s="13">
        <v>0</v>
      </c>
      <c r="L191" s="13">
        <f t="shared" ref="L191" si="425">SUM(J191,K191)</f>
        <v>-8500</v>
      </c>
    </row>
    <row r="192" spans="1:12" s="12" customFormat="1" ht="15.75">
      <c r="A192" s="8">
        <v>43489</v>
      </c>
      <c r="B192" s="9" t="s">
        <v>88</v>
      </c>
      <c r="C192" s="9">
        <v>300</v>
      </c>
      <c r="D192" s="9">
        <v>1600</v>
      </c>
      <c r="E192" s="9">
        <v>5</v>
      </c>
      <c r="F192" s="9" t="s">
        <v>10</v>
      </c>
      <c r="G192" s="10">
        <v>8.85</v>
      </c>
      <c r="H192" s="10">
        <v>10.55</v>
      </c>
      <c r="I192" s="10">
        <v>0</v>
      </c>
      <c r="J192" s="13">
        <f t="shared" ref="J192" si="426">IF(F192="BUY",(H192-G192)*E192*D192,(G192-H192)*D192)</f>
        <v>13600.000000000009</v>
      </c>
      <c r="K192" s="13">
        <v>0</v>
      </c>
      <c r="L192" s="13">
        <f t="shared" ref="L192" si="427">SUM(J192,K192)</f>
        <v>13600.000000000009</v>
      </c>
    </row>
    <row r="193" spans="1:12" s="12" customFormat="1" ht="15.75">
      <c r="A193" s="8">
        <v>43488</v>
      </c>
      <c r="B193" s="9" t="s">
        <v>94</v>
      </c>
      <c r="C193" s="9">
        <v>200</v>
      </c>
      <c r="D193" s="9">
        <v>3500</v>
      </c>
      <c r="E193" s="9">
        <v>3</v>
      </c>
      <c r="F193" s="9" t="s">
        <v>10</v>
      </c>
      <c r="G193" s="10">
        <v>8</v>
      </c>
      <c r="H193" s="10">
        <v>7</v>
      </c>
      <c r="I193" s="10">
        <v>0</v>
      </c>
      <c r="J193" s="13">
        <f t="shared" ref="J193" si="428">IF(F193="BUY",(H193-G193)*E193*D193,(G193-H193)*D193)</f>
        <v>-10500</v>
      </c>
      <c r="K193" s="13">
        <v>0</v>
      </c>
      <c r="L193" s="13">
        <f t="shared" ref="L193" si="429">SUM(J193,K193)</f>
        <v>-10500</v>
      </c>
    </row>
    <row r="194" spans="1:12" s="12" customFormat="1" ht="15.75">
      <c r="A194" s="8">
        <v>43488</v>
      </c>
      <c r="B194" s="9" t="s">
        <v>93</v>
      </c>
      <c r="C194" s="9">
        <v>670</v>
      </c>
      <c r="D194" s="9">
        <v>900</v>
      </c>
      <c r="E194" s="9">
        <v>5</v>
      </c>
      <c r="F194" s="9" t="s">
        <v>10</v>
      </c>
      <c r="G194" s="10">
        <v>21.35</v>
      </c>
      <c r="H194" s="10">
        <v>18</v>
      </c>
      <c r="I194" s="10">
        <v>0</v>
      </c>
      <c r="J194" s="13">
        <f t="shared" ref="J194" si="430">IF(F194="BUY",(H194-G194)*E194*D194,(G194-H194)*D194)</f>
        <v>-15075.000000000007</v>
      </c>
      <c r="K194" s="13">
        <v>0</v>
      </c>
      <c r="L194" s="13">
        <f t="shared" ref="L194" si="431">SUM(J194,K194)</f>
        <v>-15075.000000000007</v>
      </c>
    </row>
    <row r="195" spans="1:12" s="12" customFormat="1" ht="15.75">
      <c r="A195" s="8">
        <v>43487</v>
      </c>
      <c r="B195" s="9" t="s">
        <v>35</v>
      </c>
      <c r="C195" s="9">
        <v>1220</v>
      </c>
      <c r="D195" s="9">
        <v>800</v>
      </c>
      <c r="E195" s="9">
        <v>5</v>
      </c>
      <c r="F195" s="9" t="s">
        <v>10</v>
      </c>
      <c r="G195" s="10">
        <v>30.8</v>
      </c>
      <c r="H195" s="10">
        <v>32.15</v>
      </c>
      <c r="I195" s="10">
        <v>0</v>
      </c>
      <c r="J195" s="13">
        <f t="shared" ref="J195" si="432">IF(F195="BUY",(H195-G195)*E195*D195,(G195-H195)*D195)</f>
        <v>5399.9999999999918</v>
      </c>
      <c r="K195" s="13">
        <v>0</v>
      </c>
      <c r="L195" s="13">
        <f t="shared" ref="L195" si="433">SUM(J195,K195)</f>
        <v>5399.9999999999918</v>
      </c>
    </row>
    <row r="196" spans="1:12" s="12" customFormat="1" ht="15.75">
      <c r="A196" s="8">
        <v>43482</v>
      </c>
      <c r="B196" s="9" t="s">
        <v>80</v>
      </c>
      <c r="C196" s="9">
        <v>1220</v>
      </c>
      <c r="D196" s="9">
        <v>750</v>
      </c>
      <c r="E196" s="9">
        <v>5</v>
      </c>
      <c r="F196" s="9" t="s">
        <v>10</v>
      </c>
      <c r="G196" s="10">
        <v>45.2</v>
      </c>
      <c r="H196" s="10">
        <v>38.85</v>
      </c>
      <c r="I196" s="10">
        <v>0</v>
      </c>
      <c r="J196" s="13">
        <f t="shared" ref="J196" si="434">IF(F196="BUY",(H196-G196)*E196*D196,(G196-H196)*D196)</f>
        <v>-23812.500000000004</v>
      </c>
      <c r="K196" s="13">
        <v>0</v>
      </c>
      <c r="L196" s="13">
        <f t="shared" ref="L196" si="435">SUM(J196,K196)</f>
        <v>-23812.500000000004</v>
      </c>
    </row>
    <row r="197" spans="1:12" s="12" customFormat="1" ht="15.75">
      <c r="A197" s="8">
        <v>43481</v>
      </c>
      <c r="B197" s="9" t="s">
        <v>48</v>
      </c>
      <c r="C197" s="9">
        <v>500</v>
      </c>
      <c r="D197" s="9">
        <v>1400</v>
      </c>
      <c r="E197" s="9">
        <v>5</v>
      </c>
      <c r="F197" s="9" t="s">
        <v>10</v>
      </c>
      <c r="G197" s="10">
        <v>19.350000000000001</v>
      </c>
      <c r="H197" s="10">
        <v>22.1</v>
      </c>
      <c r="I197" s="10">
        <v>23.8</v>
      </c>
      <c r="J197" s="13">
        <f t="shared" ref="J197" si="436">IF(F197="BUY",(H197-G197)*E197*D197,(G197-H197)*D197)</f>
        <v>19250</v>
      </c>
      <c r="K197" s="13">
        <v>0</v>
      </c>
      <c r="L197" s="13">
        <f t="shared" ref="L197" si="437">SUM(J197,K197)</f>
        <v>19250</v>
      </c>
    </row>
    <row r="198" spans="1:12" s="12" customFormat="1" ht="15.75">
      <c r="A198" s="8">
        <v>43480</v>
      </c>
      <c r="B198" s="9" t="s">
        <v>92</v>
      </c>
      <c r="C198" s="9">
        <v>520</v>
      </c>
      <c r="D198" s="9">
        <v>1100</v>
      </c>
      <c r="E198" s="9">
        <v>5</v>
      </c>
      <c r="F198" s="9" t="s">
        <v>10</v>
      </c>
      <c r="G198" s="10">
        <v>18.2</v>
      </c>
      <c r="H198" s="10">
        <v>15</v>
      </c>
      <c r="I198" s="10">
        <v>0</v>
      </c>
      <c r="J198" s="13">
        <f t="shared" ref="J198" si="438">IF(F198="BUY",(H198-G198)*E198*D198,(G198-H198)*D198)</f>
        <v>-17599.999999999996</v>
      </c>
      <c r="K198" s="13">
        <v>0</v>
      </c>
      <c r="L198" s="13">
        <f t="shared" ref="L198" si="439">SUM(J198,K198)</f>
        <v>-17599.999999999996</v>
      </c>
    </row>
    <row r="199" spans="1:12" s="12" customFormat="1" ht="15.75">
      <c r="A199" s="8">
        <v>43480</v>
      </c>
      <c r="B199" s="9" t="s">
        <v>50</v>
      </c>
      <c r="C199" s="9">
        <v>145</v>
      </c>
      <c r="D199" s="9">
        <v>2250</v>
      </c>
      <c r="E199" s="9">
        <v>5</v>
      </c>
      <c r="F199" s="9" t="s">
        <v>10</v>
      </c>
      <c r="G199" s="10">
        <v>7</v>
      </c>
      <c r="H199" s="10">
        <v>7.6</v>
      </c>
      <c r="I199" s="10">
        <v>0</v>
      </c>
      <c r="J199" s="13">
        <f t="shared" ref="J199" si="440">IF(F199="BUY",(H199-G199)*E199*D199,(G199-H199)*D199)</f>
        <v>6749.9999999999964</v>
      </c>
      <c r="K199" s="13">
        <v>0</v>
      </c>
      <c r="L199" s="13">
        <f t="shared" ref="L199" si="441">SUM(J199,K199)</f>
        <v>6749.9999999999964</v>
      </c>
    </row>
    <row r="200" spans="1:12" s="12" customFormat="1" ht="15.75">
      <c r="A200" s="8">
        <v>43479</v>
      </c>
      <c r="B200" s="9" t="s">
        <v>91</v>
      </c>
      <c r="C200" s="9">
        <v>1500</v>
      </c>
      <c r="D200" s="9">
        <v>400</v>
      </c>
      <c r="E200" s="9">
        <v>10</v>
      </c>
      <c r="F200" s="9" t="s">
        <v>10</v>
      </c>
      <c r="G200" s="10">
        <v>55.5</v>
      </c>
      <c r="H200" s="10">
        <v>60</v>
      </c>
      <c r="I200" s="10">
        <v>0</v>
      </c>
      <c r="J200" s="13">
        <f t="shared" ref="J200" si="442">IF(F200="BUY",(H200-G200)*E200*D200,(G200-H200)*D200)</f>
        <v>18000</v>
      </c>
      <c r="K200" s="13">
        <v>0</v>
      </c>
      <c r="L200" s="13">
        <f t="shared" ref="L200" si="443">SUM(J200,K200)</f>
        <v>18000</v>
      </c>
    </row>
    <row r="201" spans="1:12" s="12" customFormat="1" ht="15.75">
      <c r="A201" s="8">
        <v>43473</v>
      </c>
      <c r="B201" s="9" t="s">
        <v>84</v>
      </c>
      <c r="C201" s="9">
        <v>800</v>
      </c>
      <c r="D201" s="9">
        <v>500</v>
      </c>
      <c r="E201" s="9">
        <v>10</v>
      </c>
      <c r="F201" s="9" t="s">
        <v>10</v>
      </c>
      <c r="G201" s="10">
        <v>51.5</v>
      </c>
      <c r="H201" s="10">
        <v>51.5</v>
      </c>
      <c r="I201" s="10">
        <v>0</v>
      </c>
      <c r="J201" s="13">
        <f t="shared" ref="J201" si="444">IF(F201="BUY",(H201-G201)*E201*D201,(G201-H201)*D201)</f>
        <v>0</v>
      </c>
      <c r="K201" s="13">
        <v>0</v>
      </c>
      <c r="L201" s="13">
        <f t="shared" ref="L201" si="445">SUM(J201,K201)</f>
        <v>0</v>
      </c>
    </row>
    <row r="202" spans="1:12" s="12" customFormat="1" ht="15.75">
      <c r="A202" s="8">
        <v>43469</v>
      </c>
      <c r="B202" s="9" t="s">
        <v>90</v>
      </c>
      <c r="C202" s="9">
        <v>90</v>
      </c>
      <c r="D202" s="9">
        <v>6000</v>
      </c>
      <c r="E202" s="9">
        <v>10</v>
      </c>
      <c r="F202" s="9" t="s">
        <v>10</v>
      </c>
      <c r="G202" s="10">
        <v>3.8</v>
      </c>
      <c r="H202" s="10">
        <v>3.8</v>
      </c>
      <c r="I202" s="10">
        <v>0</v>
      </c>
      <c r="J202" s="13">
        <f t="shared" ref="J202" si="446">IF(F202="BUY",(H202-G202)*E202*D202,(G202-H202)*D202)</f>
        <v>0</v>
      </c>
      <c r="K202" s="13">
        <v>0</v>
      </c>
      <c r="L202" s="13">
        <f t="shared" ref="L202" si="447">SUM(J202,K202)</f>
        <v>0</v>
      </c>
    </row>
    <row r="203" spans="1:12" s="12" customFormat="1" ht="15.75">
      <c r="A203" s="8">
        <v>43466</v>
      </c>
      <c r="B203" s="9" t="s">
        <v>70</v>
      </c>
      <c r="C203" s="9">
        <v>75</v>
      </c>
      <c r="D203" s="9">
        <v>7000</v>
      </c>
      <c r="E203" s="9">
        <v>10</v>
      </c>
      <c r="F203" s="9" t="s">
        <v>10</v>
      </c>
      <c r="G203" s="10">
        <v>6</v>
      </c>
      <c r="H203" s="10">
        <v>6.35</v>
      </c>
      <c r="I203" s="10">
        <v>0</v>
      </c>
      <c r="J203" s="13">
        <f t="shared" ref="J203" si="448">IF(F203="BUY",(H203-G203)*E203*D203,(G203-H203)*D203)</f>
        <v>24499.999999999975</v>
      </c>
      <c r="K203" s="13">
        <v>0</v>
      </c>
      <c r="L203" s="13">
        <f t="shared" ref="L203" si="449">SUM(J203,K203)</f>
        <v>24499.999999999975</v>
      </c>
    </row>
    <row r="204" spans="1:12" s="12" customFormat="1" ht="15.75">
      <c r="A204" s="8">
        <v>43462</v>
      </c>
      <c r="B204" s="9" t="s">
        <v>57</v>
      </c>
      <c r="C204" s="9">
        <v>500</v>
      </c>
      <c r="D204" s="9">
        <v>1500</v>
      </c>
      <c r="E204" s="9">
        <v>10</v>
      </c>
      <c r="F204" s="9" t="s">
        <v>10</v>
      </c>
      <c r="G204" s="10">
        <v>23</v>
      </c>
      <c r="H204" s="10">
        <v>28.55</v>
      </c>
      <c r="I204" s="10">
        <v>35</v>
      </c>
      <c r="J204" s="13">
        <f t="shared" ref="J204" si="450">IF(F204="BUY",(H204-G204)*E204*D204,(G204-H204)*D204)</f>
        <v>83250.000000000015</v>
      </c>
      <c r="K204" s="13">
        <v>0</v>
      </c>
      <c r="L204" s="13">
        <f t="shared" ref="L204" si="451">SUM(J204,K204)</f>
        <v>83250.000000000015</v>
      </c>
    </row>
    <row r="205" spans="1:12" s="12" customFormat="1" ht="15.75">
      <c r="A205" s="8">
        <v>43461</v>
      </c>
      <c r="B205" s="9" t="s">
        <v>47</v>
      </c>
      <c r="C205" s="9">
        <v>160</v>
      </c>
      <c r="D205" s="9">
        <v>4000</v>
      </c>
      <c r="E205" s="9">
        <v>10</v>
      </c>
      <c r="F205" s="9" t="s">
        <v>10</v>
      </c>
      <c r="G205" s="10">
        <v>5</v>
      </c>
      <c r="H205" s="10">
        <v>6.2</v>
      </c>
      <c r="I205" s="10">
        <v>7.65</v>
      </c>
      <c r="J205" s="13">
        <f t="shared" ref="J205" si="452">IF(F205="BUY",(H205-G205)*E205*D205,(G205-H205)*D205)</f>
        <v>48000.000000000007</v>
      </c>
      <c r="K205" s="13">
        <f t="shared" ref="K205" si="453">IF(I205=0,"0.00",IF(F205="BUY",E205*(I205-H205)*D205,(H205-I205)*D205))</f>
        <v>58000.000000000007</v>
      </c>
      <c r="L205" s="13">
        <f t="shared" ref="L205" si="454">SUM(J205,K205)</f>
        <v>106000.00000000001</v>
      </c>
    </row>
    <row r="206" spans="1:12" s="12" customFormat="1" ht="15.75">
      <c r="A206" s="8">
        <v>43460</v>
      </c>
      <c r="B206" s="9" t="s">
        <v>89</v>
      </c>
      <c r="C206" s="9">
        <v>250</v>
      </c>
      <c r="D206" s="9">
        <v>1200</v>
      </c>
      <c r="E206" s="9">
        <v>10</v>
      </c>
      <c r="F206" s="9" t="s">
        <v>10</v>
      </c>
      <c r="G206" s="10">
        <v>8.65</v>
      </c>
      <c r="H206" s="10">
        <v>12.2</v>
      </c>
      <c r="I206" s="10">
        <v>15</v>
      </c>
      <c r="J206" s="13">
        <f t="shared" ref="J206" si="455">IF(F206="BUY",(H206-G206)*E206*D206,(G206-H206)*D206)</f>
        <v>42599.999999999985</v>
      </c>
      <c r="K206" s="13">
        <f t="shared" ref="K206" si="456">IF(I206=0,"0.00",IF(F206="BUY",E206*(I206-H206)*D206,(H206-I206)*D206))</f>
        <v>33600.000000000007</v>
      </c>
      <c r="L206" s="13">
        <f t="shared" ref="L206" si="457">SUM(J206,K206)</f>
        <v>76200</v>
      </c>
    </row>
    <row r="207" spans="1:12" ht="15.75">
      <c r="A207" s="8">
        <v>43455</v>
      </c>
      <c r="B207" s="9" t="s">
        <v>88</v>
      </c>
      <c r="C207" s="9">
        <v>280</v>
      </c>
      <c r="D207" s="9">
        <v>1600</v>
      </c>
      <c r="E207" s="9">
        <v>10</v>
      </c>
      <c r="F207" s="9" t="s">
        <v>10</v>
      </c>
      <c r="G207" s="10">
        <v>8.1999999999999993</v>
      </c>
      <c r="H207" s="10">
        <v>10</v>
      </c>
      <c r="I207" s="10">
        <v>11.3</v>
      </c>
      <c r="J207" s="13">
        <f t="shared" ref="J207" si="458">IF(F207="BUY",(H207-G207)*E207*D207,(G207-H207)*D207)</f>
        <v>28800.000000000011</v>
      </c>
      <c r="K207" s="13">
        <f t="shared" ref="K207" si="459">IF(I207=0,"0.00",IF(F207="BUY",E207*(I207-H207)*D207,(H207-I207)*D207))</f>
        <v>20800.000000000011</v>
      </c>
      <c r="L207" s="13">
        <f t="shared" ref="L207" si="460">SUM(J207,K207)</f>
        <v>49600.000000000022</v>
      </c>
    </row>
    <row r="208" spans="1:12" ht="15.75">
      <c r="A208" s="8">
        <v>43454</v>
      </c>
      <c r="B208" s="9" t="s">
        <v>87</v>
      </c>
      <c r="C208" s="9">
        <v>65</v>
      </c>
      <c r="D208" s="9">
        <v>9000</v>
      </c>
      <c r="E208" s="9">
        <v>10</v>
      </c>
      <c r="F208" s="9" t="s">
        <v>10</v>
      </c>
      <c r="G208" s="10">
        <v>4.0999999999999996</v>
      </c>
      <c r="H208" s="10">
        <v>4.5999999999999996</v>
      </c>
      <c r="I208" s="10">
        <v>5.0999999999999996</v>
      </c>
      <c r="J208" s="13">
        <f t="shared" ref="J208" si="461">IF(F208="BUY",(H208-G208)*E208*D208,(G208-H208)*D208)</f>
        <v>45000</v>
      </c>
      <c r="K208" s="13">
        <f t="shared" ref="K208" si="462">IF(I208=0,"0.00",IF(F208="BUY",E208*(I208-H208)*D208,(H208-I208)*D208))</f>
        <v>45000</v>
      </c>
      <c r="L208" s="13">
        <f t="shared" ref="L208" si="463">SUM(J208,K208)</f>
        <v>90000</v>
      </c>
    </row>
    <row r="209" spans="1:12" ht="15.75">
      <c r="A209" s="8">
        <v>43453</v>
      </c>
      <c r="B209" s="9" t="s">
        <v>44</v>
      </c>
      <c r="C209" s="9">
        <v>82.5</v>
      </c>
      <c r="D209" s="9">
        <v>8000</v>
      </c>
      <c r="E209" s="9">
        <v>10</v>
      </c>
      <c r="F209" s="9" t="s">
        <v>10</v>
      </c>
      <c r="G209" s="10">
        <v>6.65</v>
      </c>
      <c r="H209" s="10">
        <v>6.9</v>
      </c>
      <c r="I209" s="10">
        <v>0</v>
      </c>
      <c r="J209" s="13">
        <f t="shared" ref="J209" si="464">IF(F209="BUY",(H209-G209)*E209*D209,(G209-H209)*D209)</f>
        <v>20000</v>
      </c>
      <c r="K209" s="13">
        <v>0</v>
      </c>
      <c r="L209" s="13">
        <f t="shared" ref="L209" si="465">SUM(J209,K209)</f>
        <v>20000</v>
      </c>
    </row>
    <row r="210" spans="1:12" ht="15.75">
      <c r="A210" s="8">
        <v>43453</v>
      </c>
      <c r="B210" s="9" t="s">
        <v>15</v>
      </c>
      <c r="C210" s="9">
        <v>1380</v>
      </c>
      <c r="D210" s="9">
        <v>700</v>
      </c>
      <c r="E210" s="9">
        <v>10</v>
      </c>
      <c r="F210" s="9" t="s">
        <v>10</v>
      </c>
      <c r="G210" s="10">
        <v>46</v>
      </c>
      <c r="H210" s="10">
        <v>54</v>
      </c>
      <c r="I210" s="10">
        <v>65</v>
      </c>
      <c r="J210" s="13">
        <f t="shared" ref="J210:J211" si="466">IF(F210="BUY",(H210-G210)*E210*D210,(G210-H210)*D210)</f>
        <v>56000</v>
      </c>
      <c r="K210" s="13">
        <v>0</v>
      </c>
      <c r="L210" s="13">
        <f t="shared" ref="L210:L211" si="467">SUM(J210,K210)</f>
        <v>56000</v>
      </c>
    </row>
    <row r="211" spans="1:12" ht="15.75">
      <c r="A211" s="8">
        <v>43452</v>
      </c>
      <c r="B211" s="9" t="s">
        <v>86</v>
      </c>
      <c r="C211" s="9">
        <v>840</v>
      </c>
      <c r="D211" s="9">
        <v>500</v>
      </c>
      <c r="E211" s="9">
        <v>10</v>
      </c>
      <c r="F211" s="9" t="s">
        <v>10</v>
      </c>
      <c r="G211" s="10">
        <v>40.1</v>
      </c>
      <c r="H211" s="10">
        <v>50</v>
      </c>
      <c r="I211" s="10">
        <v>65</v>
      </c>
      <c r="J211" s="13">
        <f t="shared" si="466"/>
        <v>49499.999999999993</v>
      </c>
      <c r="K211" s="13">
        <f t="shared" ref="K211" si="468">IF(I211=0,"0.00",IF(F211="BUY",E211*(I211-H211)*D211,(H211-I211)*D211))</f>
        <v>75000</v>
      </c>
      <c r="L211" s="13">
        <f t="shared" si="467"/>
        <v>124500</v>
      </c>
    </row>
    <row r="212" spans="1:12" ht="15.75">
      <c r="A212" s="8">
        <v>43448</v>
      </c>
      <c r="B212" s="9" t="s">
        <v>85</v>
      </c>
      <c r="C212" s="9">
        <v>165</v>
      </c>
      <c r="D212" s="9">
        <v>2400</v>
      </c>
      <c r="E212" s="9">
        <v>10</v>
      </c>
      <c r="F212" s="9" t="s">
        <v>10</v>
      </c>
      <c r="G212" s="10">
        <v>8.1999999999999993</v>
      </c>
      <c r="H212" s="10">
        <v>10</v>
      </c>
      <c r="I212" s="10">
        <v>13.55</v>
      </c>
      <c r="J212" s="13">
        <f>IF(F212="BUY",(H212-G212)*E212*D212,(G212-H212)*D212)</f>
        <v>43200.000000000015</v>
      </c>
      <c r="K212" s="13">
        <f>IF(I212=0,"0.00",IF(F212="BUY",E212*(I212-H212)*D212,(H212-I212)*D212))</f>
        <v>85200.000000000015</v>
      </c>
      <c r="L212" s="13">
        <f t="shared" ref="L212" si="469">SUM(J212,K212)</f>
        <v>128400.00000000003</v>
      </c>
    </row>
    <row r="213" spans="1:12" ht="15.75">
      <c r="A213" s="8">
        <v>43447</v>
      </c>
      <c r="B213" s="9" t="s">
        <v>84</v>
      </c>
      <c r="C213" s="9">
        <v>740</v>
      </c>
      <c r="D213" s="9">
        <v>500</v>
      </c>
      <c r="E213" s="9">
        <v>10</v>
      </c>
      <c r="F213" s="9" t="s">
        <v>10</v>
      </c>
      <c r="G213" s="10">
        <v>53</v>
      </c>
      <c r="H213" s="10">
        <v>53</v>
      </c>
      <c r="I213" s="10">
        <v>0</v>
      </c>
      <c r="J213" s="13">
        <f t="shared" ref="J213" si="470">IF(F213="BUY",(H213-G213)*E213*D213,(G213-H213)*D213)</f>
        <v>0</v>
      </c>
      <c r="K213" s="13">
        <v>0</v>
      </c>
      <c r="L213" s="13">
        <f t="shared" ref="L213" si="471">SUM(J213,K213)</f>
        <v>0</v>
      </c>
    </row>
    <row r="214" spans="1:12" ht="15.75">
      <c r="A214" s="8">
        <v>43445</v>
      </c>
      <c r="B214" s="9" t="s">
        <v>44</v>
      </c>
      <c r="C214" s="9">
        <v>77.5</v>
      </c>
      <c r="D214" s="9">
        <v>8000</v>
      </c>
      <c r="E214" s="9">
        <v>10</v>
      </c>
      <c r="F214" s="9" t="s">
        <v>10</v>
      </c>
      <c r="G214" s="10">
        <v>4.0999999999999996</v>
      </c>
      <c r="H214" s="10">
        <v>5</v>
      </c>
      <c r="I214" s="10">
        <v>6.5</v>
      </c>
      <c r="J214" s="13">
        <f t="shared" ref="J214" si="472">IF(F214="BUY",(H214-G214)*E214*D214,(G214-H214)*D214)</f>
        <v>72000.000000000029</v>
      </c>
      <c r="K214" s="13">
        <v>0</v>
      </c>
      <c r="L214" s="13">
        <f t="shared" ref="L214" si="473">SUM(J214,K214)</f>
        <v>72000.000000000029</v>
      </c>
    </row>
    <row r="215" spans="1:12" ht="15.75">
      <c r="A215" s="8">
        <v>43444</v>
      </c>
      <c r="B215" s="9" t="s">
        <v>60</v>
      </c>
      <c r="C215" s="9">
        <v>40</v>
      </c>
      <c r="D215" s="9">
        <v>4000</v>
      </c>
      <c r="E215" s="9">
        <v>10</v>
      </c>
      <c r="F215" s="9" t="s">
        <v>10</v>
      </c>
      <c r="G215" s="10">
        <v>5</v>
      </c>
      <c r="H215" s="10">
        <v>5.5</v>
      </c>
      <c r="I215" s="10">
        <v>6.5</v>
      </c>
      <c r="J215" s="13">
        <f t="shared" ref="J215" si="474">IF(F215="BUY",(H215-G215)*E215*D215,(G215-H215)*D215)</f>
        <v>20000</v>
      </c>
      <c r="K215" s="13">
        <v>0</v>
      </c>
      <c r="L215" s="13">
        <f t="shared" ref="L215" si="475">SUM(J215,K215)</f>
        <v>20000</v>
      </c>
    </row>
    <row r="216" spans="1:12" ht="15.75">
      <c r="A216" s="8">
        <v>43441</v>
      </c>
      <c r="B216" s="9" t="s">
        <v>83</v>
      </c>
      <c r="C216" s="9">
        <v>85</v>
      </c>
      <c r="D216" s="9">
        <v>6000</v>
      </c>
      <c r="E216" s="9">
        <v>10</v>
      </c>
      <c r="F216" s="9" t="s">
        <v>10</v>
      </c>
      <c r="G216" s="10">
        <v>4.0999999999999996</v>
      </c>
      <c r="H216" s="10">
        <v>4.5999999999999996</v>
      </c>
      <c r="I216" s="10">
        <v>5.5</v>
      </c>
      <c r="J216" s="13">
        <f t="shared" ref="J216" si="476">IF(F216="BUY",(H216-G216)*E216*D216,(G216-H216)*D216)</f>
        <v>30000</v>
      </c>
      <c r="K216" s="13">
        <v>0</v>
      </c>
      <c r="L216" s="13">
        <f t="shared" ref="L216" si="477">SUM(J216,K216)</f>
        <v>30000</v>
      </c>
    </row>
    <row r="217" spans="1:12" ht="15.75">
      <c r="A217" s="8">
        <v>43441</v>
      </c>
      <c r="B217" s="9" t="s">
        <v>76</v>
      </c>
      <c r="C217" s="9">
        <v>55</v>
      </c>
      <c r="D217" s="9">
        <v>12000</v>
      </c>
      <c r="E217" s="9">
        <v>10</v>
      </c>
      <c r="F217" s="9" t="s">
        <v>10</v>
      </c>
      <c r="G217" s="10">
        <v>5.15</v>
      </c>
      <c r="H217" s="10">
        <v>5.15</v>
      </c>
      <c r="I217" s="10">
        <v>0</v>
      </c>
      <c r="J217" s="13">
        <f t="shared" ref="J217" si="478">IF(F217="BUY",(H217-G217)*E217*D217,(G217-H217)*D217)</f>
        <v>0</v>
      </c>
      <c r="K217" s="13">
        <v>0</v>
      </c>
      <c r="L217" s="13">
        <f t="shared" ref="L217" si="479">SUM(J217,K217)</f>
        <v>0</v>
      </c>
    </row>
    <row r="218" spans="1:12" ht="15.75">
      <c r="A218" s="8">
        <v>43441</v>
      </c>
      <c r="B218" s="9" t="s">
        <v>82</v>
      </c>
      <c r="C218" s="9">
        <v>720</v>
      </c>
      <c r="D218" s="9">
        <v>500</v>
      </c>
      <c r="E218" s="9">
        <v>10</v>
      </c>
      <c r="F218" s="9" t="s">
        <v>10</v>
      </c>
      <c r="G218" s="10">
        <v>53</v>
      </c>
      <c r="H218" s="10">
        <v>50</v>
      </c>
      <c r="I218" s="10">
        <v>0</v>
      </c>
      <c r="J218" s="13">
        <f t="shared" ref="J218" si="480">IF(F218="BUY",(H218-G218)*E218*D218,(G218-H218)*D218)</f>
        <v>-15000</v>
      </c>
      <c r="K218" s="13">
        <v>0</v>
      </c>
      <c r="L218" s="13">
        <f t="shared" ref="L218" si="481">SUM(J218,K218)</f>
        <v>-15000</v>
      </c>
    </row>
    <row r="219" spans="1:12" ht="15.75">
      <c r="A219" s="8">
        <v>43439</v>
      </c>
      <c r="B219" s="9" t="s">
        <v>81</v>
      </c>
      <c r="C219" s="9">
        <v>65</v>
      </c>
      <c r="D219" s="9">
        <v>9000</v>
      </c>
      <c r="E219" s="9">
        <v>10</v>
      </c>
      <c r="F219" s="9" t="s">
        <v>10</v>
      </c>
      <c r="G219" s="10">
        <v>3.55</v>
      </c>
      <c r="H219" s="10">
        <v>4.2</v>
      </c>
      <c r="I219" s="10">
        <v>4.5999999999999996</v>
      </c>
      <c r="J219" s="13">
        <f t="shared" ref="J219" si="482">IF(F219="BUY",(H219-G219)*E219*D219,(G219-H219)*D219)</f>
        <v>58500.000000000029</v>
      </c>
      <c r="K219" s="13">
        <f t="shared" ref="K219" si="483">IF(I219=0,"0.00",IF(F219="BUY",E219*(I219-H219)*D219,(H219-I219)*D219))</f>
        <v>35999.999999999949</v>
      </c>
      <c r="L219" s="13">
        <f t="shared" ref="L219" si="484">SUM(J219,K219)</f>
        <v>94499.999999999971</v>
      </c>
    </row>
    <row r="220" spans="1:12" ht="15.75">
      <c r="A220" s="8">
        <v>43438</v>
      </c>
      <c r="B220" s="9" t="s">
        <v>80</v>
      </c>
      <c r="C220" s="9">
        <v>1120</v>
      </c>
      <c r="D220" s="9">
        <v>750</v>
      </c>
      <c r="E220" s="9">
        <v>10</v>
      </c>
      <c r="F220" s="9" t="s">
        <v>10</v>
      </c>
      <c r="G220" s="10">
        <v>53</v>
      </c>
      <c r="H220" s="10">
        <v>57.3</v>
      </c>
      <c r="I220" s="10">
        <v>65</v>
      </c>
      <c r="J220" s="13">
        <f t="shared" ref="J220" si="485">IF(F220="BUY",(H220-G220)*E220*D220,(G220-H220)*D220)</f>
        <v>32249.999999999978</v>
      </c>
      <c r="K220" s="13">
        <v>0</v>
      </c>
      <c r="L220" s="13">
        <f t="shared" ref="L220" si="486">SUM(J220,K220)</f>
        <v>32249.999999999978</v>
      </c>
    </row>
    <row r="221" spans="1:12" ht="15.75">
      <c r="A221" s="8">
        <v>43437</v>
      </c>
      <c r="B221" s="9" t="s">
        <v>79</v>
      </c>
      <c r="C221" s="9">
        <v>90</v>
      </c>
      <c r="D221" s="9">
        <v>3500</v>
      </c>
      <c r="E221" s="9">
        <v>10</v>
      </c>
      <c r="F221" s="9" t="s">
        <v>10</v>
      </c>
      <c r="G221" s="10">
        <v>9.15</v>
      </c>
      <c r="H221" s="10">
        <v>9.9499999999999993</v>
      </c>
      <c r="I221" s="10">
        <v>11.3</v>
      </c>
      <c r="J221" s="13">
        <f t="shared" ref="J221" si="487">IF(F221="BUY",(H221-G221)*E221*D221,(G221-H221)*D221)</f>
        <v>27999.999999999964</v>
      </c>
      <c r="K221" s="13">
        <v>0</v>
      </c>
      <c r="L221" s="13">
        <f t="shared" ref="L221" si="488">SUM(J221,K221)</f>
        <v>27999.999999999964</v>
      </c>
    </row>
    <row r="222" spans="1:12" ht="15.75">
      <c r="A222" s="8">
        <v>43434</v>
      </c>
      <c r="B222" s="9" t="s">
        <v>78</v>
      </c>
      <c r="C222" s="9">
        <v>860</v>
      </c>
      <c r="D222" s="9">
        <v>600</v>
      </c>
      <c r="E222" s="9">
        <v>10</v>
      </c>
      <c r="F222" s="9" t="s">
        <v>10</v>
      </c>
      <c r="G222" s="10">
        <v>38</v>
      </c>
      <c r="H222" s="10">
        <v>46</v>
      </c>
      <c r="I222" s="10">
        <v>50</v>
      </c>
      <c r="J222" s="13">
        <f t="shared" ref="J222" si="489">IF(F222="BUY",(H222-G222)*E222*D222,(G222-H222)*D222)</f>
        <v>48000</v>
      </c>
      <c r="K222" s="13">
        <f t="shared" ref="K222" si="490">IF(I222=0,"0.00",IF(F222="BUY",E222*(I222-H222)*D222,(H222-I222)*D222))</f>
        <v>24000</v>
      </c>
      <c r="L222" s="13">
        <f t="shared" ref="L222" si="491">SUM(J222,K222)</f>
        <v>72000</v>
      </c>
    </row>
    <row r="223" spans="1:12" ht="15.75">
      <c r="A223" s="8">
        <v>43433</v>
      </c>
      <c r="B223" s="9" t="s">
        <v>77</v>
      </c>
      <c r="C223" s="9">
        <v>2100</v>
      </c>
      <c r="D223" s="9">
        <v>500</v>
      </c>
      <c r="E223" s="9">
        <v>10</v>
      </c>
      <c r="F223" s="9" t="s">
        <v>10</v>
      </c>
      <c r="G223" s="10">
        <v>35.299999999999997</v>
      </c>
      <c r="H223" s="10">
        <v>50</v>
      </c>
      <c r="I223" s="10">
        <v>58</v>
      </c>
      <c r="J223" s="13">
        <f>IF(F223="BUY",(H223-G223)*E223*D223,(G223-H223)*D223)</f>
        <v>73500.000000000015</v>
      </c>
      <c r="K223" s="13">
        <f>IF(I223=0,"0.00",IF(F223="BUY",E223*(I223-H223)*D223,(H223-I223)*D223))</f>
        <v>40000</v>
      </c>
      <c r="L223" s="13">
        <f t="shared" ref="L223" si="492">SUM(J223,K223)</f>
        <v>113500.00000000001</v>
      </c>
    </row>
    <row r="224" spans="1:12" ht="15.75">
      <c r="A224" s="8">
        <v>43433</v>
      </c>
      <c r="B224" s="9" t="s">
        <v>53</v>
      </c>
      <c r="C224" s="9">
        <v>55</v>
      </c>
      <c r="D224" s="9">
        <v>12000</v>
      </c>
      <c r="E224" s="9">
        <v>10</v>
      </c>
      <c r="F224" s="9" t="s">
        <v>10</v>
      </c>
      <c r="G224" s="10">
        <v>1.2</v>
      </c>
      <c r="H224" s="10">
        <v>1.2</v>
      </c>
      <c r="I224" s="10">
        <v>0</v>
      </c>
      <c r="J224" s="13">
        <f t="shared" ref="J224" si="493">IF(F224="BUY",(H224-G224)*E224*D224,(G224-H224)*D224)</f>
        <v>0</v>
      </c>
      <c r="K224" s="13">
        <v>0</v>
      </c>
      <c r="L224" s="13">
        <f t="shared" ref="L224" si="494">SUM(J224,K224)</f>
        <v>0</v>
      </c>
    </row>
    <row r="225" spans="1:12" ht="15.75">
      <c r="A225" s="8">
        <v>43431</v>
      </c>
      <c r="B225" s="9" t="s">
        <v>13</v>
      </c>
      <c r="C225" s="9">
        <v>220</v>
      </c>
      <c r="D225" s="9">
        <v>3500</v>
      </c>
      <c r="E225" s="9">
        <v>10</v>
      </c>
      <c r="F225" s="9" t="s">
        <v>10</v>
      </c>
      <c r="G225" s="10">
        <v>6.5</v>
      </c>
      <c r="H225" s="10">
        <v>6.5</v>
      </c>
      <c r="I225" s="10">
        <v>8</v>
      </c>
      <c r="J225" s="13">
        <f t="shared" ref="J225" si="495">IF(F225="BUY",(H225-G225)*E225*D225,(G225-H225)*D225)</f>
        <v>0</v>
      </c>
      <c r="K225" s="13">
        <v>0</v>
      </c>
      <c r="L225" s="13">
        <f t="shared" ref="L225" si="496">SUM(J225,K225)</f>
        <v>0</v>
      </c>
    </row>
    <row r="226" spans="1:12" ht="15.75">
      <c r="A226" s="8">
        <v>43430</v>
      </c>
      <c r="B226" s="9" t="s">
        <v>76</v>
      </c>
      <c r="C226" s="9">
        <v>65</v>
      </c>
      <c r="D226" s="9">
        <v>12000</v>
      </c>
      <c r="E226" s="9">
        <v>10</v>
      </c>
      <c r="F226" s="9" t="s">
        <v>10</v>
      </c>
      <c r="G226" s="10">
        <v>6.5</v>
      </c>
      <c r="H226" s="10">
        <v>7.1</v>
      </c>
      <c r="I226" s="10">
        <v>8</v>
      </c>
      <c r="J226" s="13">
        <f t="shared" ref="J226" si="497">IF(F226="BUY",(H226-G226)*E226*D226,(G226-H226)*D226)</f>
        <v>71999.999999999956</v>
      </c>
      <c r="K226" s="13">
        <v>0</v>
      </c>
      <c r="L226" s="13">
        <f t="shared" ref="L226" si="498">SUM(J226,K226)</f>
        <v>71999.999999999956</v>
      </c>
    </row>
    <row r="227" spans="1:12" ht="15.75">
      <c r="A227" s="8">
        <v>43430</v>
      </c>
      <c r="B227" s="9" t="s">
        <v>54</v>
      </c>
      <c r="C227" s="9">
        <v>90</v>
      </c>
      <c r="D227" s="9">
        <v>8000</v>
      </c>
      <c r="E227" s="9">
        <v>10</v>
      </c>
      <c r="F227" s="9" t="s">
        <v>10</v>
      </c>
      <c r="G227" s="10">
        <v>4</v>
      </c>
      <c r="H227" s="10">
        <v>5</v>
      </c>
      <c r="I227" s="10">
        <v>6.5</v>
      </c>
      <c r="J227" s="13">
        <f t="shared" ref="J227" si="499">IF(F227="BUY",(H227-G227)*E227*D227,(G227-H227)*D227)</f>
        <v>80000</v>
      </c>
      <c r="K227" s="13">
        <f t="shared" ref="K227" si="500">IF(I227=0,"0.00",IF(F227="BUY",E227*(I227-H227)*D227,(H227-I227)*D227))</f>
        <v>120000</v>
      </c>
      <c r="L227" s="13">
        <f t="shared" ref="L227" si="501">SUM(J227,K227)</f>
        <v>200000</v>
      </c>
    </row>
    <row r="228" spans="1:12" ht="15.75">
      <c r="A228" s="8">
        <v>43430</v>
      </c>
      <c r="B228" s="9" t="s">
        <v>76</v>
      </c>
      <c r="C228" s="9">
        <v>65</v>
      </c>
      <c r="D228" s="9">
        <v>12000</v>
      </c>
      <c r="E228" s="9">
        <v>10</v>
      </c>
      <c r="F228" s="9" t="s">
        <v>10</v>
      </c>
      <c r="G228" s="10">
        <v>5.5</v>
      </c>
      <c r="H228" s="10">
        <v>6</v>
      </c>
      <c r="I228" s="10">
        <v>6.5</v>
      </c>
      <c r="J228" s="13">
        <f t="shared" ref="J228" si="502">IF(F228="BUY",(H228-G228)*E228*D228,(G228-H228)*D228)</f>
        <v>60000</v>
      </c>
      <c r="K228" s="13">
        <f t="shared" ref="K228" si="503">IF(I228=0,"0.00",IF(F228="BUY",E228*(I228-H228)*D228,(H228-I228)*D228))</f>
        <v>60000</v>
      </c>
      <c r="L228" s="13">
        <f t="shared" ref="L228" si="504">SUM(J228,K228)</f>
        <v>120000</v>
      </c>
    </row>
    <row r="229" spans="1:12" s="12" customFormat="1" ht="15.75">
      <c r="A229" s="8">
        <v>43424</v>
      </c>
      <c r="B229" s="9" t="s">
        <v>48</v>
      </c>
      <c r="C229" s="9">
        <v>500</v>
      </c>
      <c r="D229" s="9">
        <v>1400</v>
      </c>
      <c r="E229" s="9">
        <v>10</v>
      </c>
      <c r="F229" s="9" t="s">
        <v>10</v>
      </c>
      <c r="G229" s="10">
        <v>24.5</v>
      </c>
      <c r="H229" s="10">
        <v>26.5</v>
      </c>
      <c r="I229" s="10">
        <v>28</v>
      </c>
      <c r="J229" s="13">
        <f t="shared" ref="J229" si="505">IF(F229="BUY",(H229-G229)*E229*D229,(G229-H229)*D229)</f>
        <v>28000</v>
      </c>
      <c r="K229" s="13">
        <v>0</v>
      </c>
      <c r="L229" s="13">
        <f t="shared" ref="L229" si="506">SUM(J229,K229)</f>
        <v>28000</v>
      </c>
    </row>
    <row r="230" spans="1:12" s="12" customFormat="1" ht="15.75">
      <c r="A230" s="8">
        <v>43426</v>
      </c>
      <c r="B230" s="9" t="s">
        <v>75</v>
      </c>
      <c r="C230" s="9">
        <v>42.5</v>
      </c>
      <c r="D230" s="9">
        <v>7000</v>
      </c>
      <c r="E230" s="9">
        <v>10</v>
      </c>
      <c r="F230" s="9" t="s">
        <v>10</v>
      </c>
      <c r="G230" s="10">
        <v>2.35</v>
      </c>
      <c r="H230" s="10">
        <v>1.55</v>
      </c>
      <c r="I230" s="10">
        <v>0</v>
      </c>
      <c r="J230" s="13">
        <f t="shared" ref="J230" si="507">IF(F230="BUY",(H230-G230)*E230*D230,(G230-H230)*D230)</f>
        <v>-56000</v>
      </c>
      <c r="K230" s="13">
        <v>0</v>
      </c>
      <c r="L230" s="13">
        <f t="shared" ref="L230" si="508">SUM(J230,K230)</f>
        <v>-56000</v>
      </c>
    </row>
    <row r="231" spans="1:12" s="12" customFormat="1" ht="15.75">
      <c r="A231" s="8">
        <v>43424</v>
      </c>
      <c r="B231" s="9" t="s">
        <v>48</v>
      </c>
      <c r="C231" s="9">
        <v>500</v>
      </c>
      <c r="D231" s="9">
        <v>1400</v>
      </c>
      <c r="E231" s="9">
        <v>10</v>
      </c>
      <c r="F231" s="9" t="s">
        <v>10</v>
      </c>
      <c r="G231" s="10">
        <v>24.5</v>
      </c>
      <c r="H231" s="10">
        <v>26.5</v>
      </c>
      <c r="I231" s="10">
        <v>28</v>
      </c>
      <c r="J231" s="13">
        <f t="shared" ref="J231" si="509">IF(F231="BUY",(H231-G231)*E231*D231,(G231-H231)*D231)</f>
        <v>28000</v>
      </c>
      <c r="K231" s="13">
        <v>0</v>
      </c>
      <c r="L231" s="13">
        <f t="shared" ref="L231" si="510">SUM(J231,K231)</f>
        <v>28000</v>
      </c>
    </row>
    <row r="232" spans="1:12" s="12" customFormat="1" ht="15.75">
      <c r="A232" s="8">
        <v>43423</v>
      </c>
      <c r="B232" s="9" t="s">
        <v>74</v>
      </c>
      <c r="C232" s="9">
        <v>35</v>
      </c>
      <c r="D232" s="9">
        <v>12000</v>
      </c>
      <c r="E232" s="9">
        <v>10</v>
      </c>
      <c r="F232" s="9" t="s">
        <v>10</v>
      </c>
      <c r="G232" s="10">
        <v>3.55</v>
      </c>
      <c r="H232" s="10">
        <v>4.0999999999999996</v>
      </c>
      <c r="I232" s="10">
        <v>5</v>
      </c>
      <c r="J232" s="13">
        <f t="shared" ref="J232:J298" si="511">IF(F232="BUY",(H232-G232)*E232*D232,(G232-H232)*D232)</f>
        <v>65999.999999999985</v>
      </c>
      <c r="K232" s="13">
        <f t="shared" ref="K232:K298" si="512">IF(I232=0,"0.00",IF(F232="BUY",E232*(I232-H232)*D232,(H232-I232)*D232))</f>
        <v>108000.00000000004</v>
      </c>
      <c r="L232" s="13">
        <f t="shared" ref="L232:L298" si="513">SUM(J232,K232)</f>
        <v>174000.00000000003</v>
      </c>
    </row>
    <row r="233" spans="1:12" s="12" customFormat="1" ht="15.75">
      <c r="A233" s="8">
        <v>43420</v>
      </c>
      <c r="B233" s="9" t="s">
        <v>73</v>
      </c>
      <c r="C233" s="9">
        <v>240</v>
      </c>
      <c r="D233" s="9">
        <v>1500</v>
      </c>
      <c r="E233" s="9">
        <v>10</v>
      </c>
      <c r="F233" s="9" t="s">
        <v>10</v>
      </c>
      <c r="G233" s="10">
        <v>8.1999999999999993</v>
      </c>
      <c r="H233" s="10">
        <v>10</v>
      </c>
      <c r="I233" s="10">
        <v>12.8</v>
      </c>
      <c r="J233" s="13">
        <f t="shared" si="511"/>
        <v>27000.000000000011</v>
      </c>
      <c r="K233" s="13">
        <f t="shared" si="512"/>
        <v>42000.000000000007</v>
      </c>
      <c r="L233" s="13">
        <f t="shared" si="513"/>
        <v>69000.000000000015</v>
      </c>
    </row>
    <row r="234" spans="1:12" s="12" customFormat="1" ht="15.75">
      <c r="A234" s="8">
        <v>43418</v>
      </c>
      <c r="B234" s="9" t="s">
        <v>45</v>
      </c>
      <c r="C234" s="9">
        <v>160</v>
      </c>
      <c r="D234" s="9">
        <v>4000</v>
      </c>
      <c r="E234" s="9">
        <v>10</v>
      </c>
      <c r="F234" s="9" t="s">
        <v>10</v>
      </c>
      <c r="G234" s="10">
        <v>7.65</v>
      </c>
      <c r="H234" s="10">
        <v>7.65</v>
      </c>
      <c r="I234" s="10">
        <v>0</v>
      </c>
      <c r="J234" s="13">
        <f t="shared" si="511"/>
        <v>0</v>
      </c>
      <c r="K234" s="13" t="str">
        <f t="shared" si="512"/>
        <v>0.00</v>
      </c>
      <c r="L234" s="13">
        <f t="shared" si="513"/>
        <v>0</v>
      </c>
    </row>
    <row r="235" spans="1:12" s="12" customFormat="1" ht="15.75">
      <c r="A235" s="8">
        <v>43418</v>
      </c>
      <c r="B235" s="9" t="s">
        <v>72</v>
      </c>
      <c r="C235" s="9">
        <v>145</v>
      </c>
      <c r="D235" s="9">
        <v>3000</v>
      </c>
      <c r="E235" s="9">
        <v>10</v>
      </c>
      <c r="F235" s="9" t="s">
        <v>10</v>
      </c>
      <c r="G235" s="10">
        <v>7</v>
      </c>
      <c r="H235" s="10">
        <v>8.1999999999999993</v>
      </c>
      <c r="I235" s="10">
        <v>10.55</v>
      </c>
      <c r="J235" s="13">
        <f t="shared" si="511"/>
        <v>35999.999999999978</v>
      </c>
      <c r="K235" s="13">
        <f t="shared" si="512"/>
        <v>70500.000000000044</v>
      </c>
      <c r="L235" s="13">
        <f t="shared" si="513"/>
        <v>106500.00000000003</v>
      </c>
    </row>
    <row r="236" spans="1:12" s="12" customFormat="1" ht="15.75">
      <c r="A236" s="8">
        <v>43417</v>
      </c>
      <c r="B236" s="9" t="s">
        <v>44</v>
      </c>
      <c r="C236" s="9">
        <v>80</v>
      </c>
      <c r="D236" s="9">
        <v>8000</v>
      </c>
      <c r="E236" s="9">
        <v>10</v>
      </c>
      <c r="F236" s="9" t="s">
        <v>10</v>
      </c>
      <c r="G236" s="10">
        <v>45.3</v>
      </c>
      <c r="H236" s="10">
        <v>52.35</v>
      </c>
      <c r="I236" s="10">
        <v>60</v>
      </c>
      <c r="J236" s="13">
        <f t="shared" si="511"/>
        <v>564000.00000000035</v>
      </c>
      <c r="K236" s="13">
        <f t="shared" si="512"/>
        <v>611999.99999999988</v>
      </c>
      <c r="L236" s="13">
        <f t="shared" si="513"/>
        <v>1176000.0000000002</v>
      </c>
    </row>
    <row r="237" spans="1:12" s="12" customFormat="1" ht="15.75">
      <c r="A237" s="8">
        <v>43417</v>
      </c>
      <c r="B237" s="9" t="s">
        <v>71</v>
      </c>
      <c r="C237" s="9">
        <v>1180</v>
      </c>
      <c r="D237" s="9">
        <v>750</v>
      </c>
      <c r="E237" s="9">
        <v>10</v>
      </c>
      <c r="F237" s="9" t="s">
        <v>10</v>
      </c>
      <c r="G237" s="10">
        <v>30.2</v>
      </c>
      <c r="H237" s="10">
        <v>35</v>
      </c>
      <c r="I237" s="10">
        <v>42.9</v>
      </c>
      <c r="J237" s="13">
        <f t="shared" si="511"/>
        <v>36000.000000000007</v>
      </c>
      <c r="K237" s="13">
        <f t="shared" si="512"/>
        <v>59249.999999999993</v>
      </c>
      <c r="L237" s="13">
        <f t="shared" si="513"/>
        <v>95250</v>
      </c>
    </row>
    <row r="238" spans="1:12" s="12" customFormat="1" ht="15.75">
      <c r="A238" s="8">
        <v>43416</v>
      </c>
      <c r="B238" s="9" t="s">
        <v>24</v>
      </c>
      <c r="C238" s="9">
        <v>880</v>
      </c>
      <c r="D238" s="9">
        <v>750</v>
      </c>
      <c r="E238" s="9">
        <v>10</v>
      </c>
      <c r="F238" s="9" t="s">
        <v>10</v>
      </c>
      <c r="G238" s="10">
        <v>4.2</v>
      </c>
      <c r="H238" s="10">
        <v>4.2</v>
      </c>
      <c r="I238" s="10">
        <v>0</v>
      </c>
      <c r="J238" s="13">
        <f t="shared" si="511"/>
        <v>0</v>
      </c>
      <c r="K238" s="13" t="str">
        <f t="shared" si="512"/>
        <v>0.00</v>
      </c>
      <c r="L238" s="13">
        <f t="shared" si="513"/>
        <v>0</v>
      </c>
    </row>
    <row r="239" spans="1:12" s="12" customFormat="1" ht="15.75">
      <c r="A239" s="8">
        <v>43409</v>
      </c>
      <c r="B239" s="9" t="s">
        <v>70</v>
      </c>
      <c r="C239" s="9">
        <v>70</v>
      </c>
      <c r="D239" s="9">
        <v>5500</v>
      </c>
      <c r="E239" s="9">
        <v>10</v>
      </c>
      <c r="F239" s="9" t="s">
        <v>10</v>
      </c>
      <c r="G239" s="10">
        <v>5.15</v>
      </c>
      <c r="H239" s="10">
        <v>6</v>
      </c>
      <c r="I239" s="10">
        <v>6.5</v>
      </c>
      <c r="J239" s="13">
        <f t="shared" si="511"/>
        <v>46749.999999999978</v>
      </c>
      <c r="K239" s="13">
        <f t="shared" si="512"/>
        <v>27500</v>
      </c>
      <c r="L239" s="13">
        <f t="shared" si="513"/>
        <v>74249.999999999971</v>
      </c>
    </row>
    <row r="240" spans="1:12" s="12" customFormat="1" ht="15.75">
      <c r="A240" s="8">
        <v>43406</v>
      </c>
      <c r="B240" s="9" t="s">
        <v>53</v>
      </c>
      <c r="C240" s="9">
        <v>65</v>
      </c>
      <c r="D240" s="9">
        <v>12000</v>
      </c>
      <c r="E240" s="9">
        <v>10</v>
      </c>
      <c r="F240" s="9" t="s">
        <v>10</v>
      </c>
      <c r="G240" s="10">
        <v>33.5</v>
      </c>
      <c r="H240" s="10">
        <v>38</v>
      </c>
      <c r="I240" s="10">
        <v>45</v>
      </c>
      <c r="J240" s="13">
        <f t="shared" si="511"/>
        <v>540000</v>
      </c>
      <c r="K240" s="13">
        <f t="shared" si="512"/>
        <v>840000</v>
      </c>
      <c r="L240" s="13">
        <f t="shared" si="513"/>
        <v>1380000</v>
      </c>
    </row>
    <row r="241" spans="1:12" s="12" customFormat="1" ht="15.75">
      <c r="A241" s="8">
        <v>43405</v>
      </c>
      <c r="B241" s="9" t="s">
        <v>69</v>
      </c>
      <c r="C241" s="9">
        <v>600</v>
      </c>
      <c r="D241" s="9">
        <v>1250</v>
      </c>
      <c r="E241" s="9">
        <v>10</v>
      </c>
      <c r="F241" s="9" t="s">
        <v>10</v>
      </c>
      <c r="G241" s="10">
        <v>12.35</v>
      </c>
      <c r="H241" s="10">
        <v>12.35</v>
      </c>
      <c r="I241" s="10">
        <v>0</v>
      </c>
      <c r="J241" s="13">
        <f t="shared" si="511"/>
        <v>0</v>
      </c>
      <c r="K241" s="13" t="str">
        <f t="shared" si="512"/>
        <v>0.00</v>
      </c>
      <c r="L241" s="13">
        <f t="shared" si="513"/>
        <v>0</v>
      </c>
    </row>
    <row r="242" spans="1:12" s="12" customFormat="1" ht="15.75">
      <c r="A242" s="8">
        <v>43404</v>
      </c>
      <c r="B242" s="9" t="s">
        <v>45</v>
      </c>
      <c r="C242" s="9">
        <v>165</v>
      </c>
      <c r="D242" s="9">
        <v>4000</v>
      </c>
      <c r="E242" s="9">
        <v>10</v>
      </c>
      <c r="F242" s="9" t="s">
        <v>10</v>
      </c>
      <c r="G242" s="10">
        <v>60</v>
      </c>
      <c r="H242" s="10">
        <v>60</v>
      </c>
      <c r="I242" s="10">
        <v>0</v>
      </c>
      <c r="J242" s="13">
        <f t="shared" si="511"/>
        <v>0</v>
      </c>
      <c r="K242" s="13" t="str">
        <f t="shared" si="512"/>
        <v>0.00</v>
      </c>
      <c r="L242" s="13">
        <f t="shared" si="513"/>
        <v>0</v>
      </c>
    </row>
    <row r="243" spans="1:12" s="12" customFormat="1" ht="15.75">
      <c r="A243" s="8">
        <v>43403</v>
      </c>
      <c r="B243" s="9" t="s">
        <v>68</v>
      </c>
      <c r="C243" s="9">
        <v>1160</v>
      </c>
      <c r="D243" s="9">
        <v>350</v>
      </c>
      <c r="E243" s="9">
        <v>10</v>
      </c>
      <c r="F243" s="9" t="s">
        <v>10</v>
      </c>
      <c r="G243" s="10">
        <v>51</v>
      </c>
      <c r="H243" s="10">
        <v>58</v>
      </c>
      <c r="I243" s="10">
        <v>65</v>
      </c>
      <c r="J243" s="13">
        <f t="shared" si="511"/>
        <v>24500</v>
      </c>
      <c r="K243" s="13">
        <f t="shared" si="512"/>
        <v>24500</v>
      </c>
      <c r="L243" s="13">
        <f t="shared" si="513"/>
        <v>49000</v>
      </c>
    </row>
    <row r="244" spans="1:12" s="12" customFormat="1" ht="15.75">
      <c r="A244" s="8">
        <v>43402</v>
      </c>
      <c r="B244" s="9" t="s">
        <v>22</v>
      </c>
      <c r="C244" s="9">
        <v>1260</v>
      </c>
      <c r="D244" s="9">
        <v>750</v>
      </c>
      <c r="E244" s="9">
        <v>10</v>
      </c>
      <c r="F244" s="9" t="s">
        <v>10</v>
      </c>
      <c r="G244" s="10">
        <v>28</v>
      </c>
      <c r="H244" s="10">
        <v>30.85</v>
      </c>
      <c r="I244" s="10">
        <v>0</v>
      </c>
      <c r="J244" s="13">
        <f t="shared" si="511"/>
        <v>21375.000000000011</v>
      </c>
      <c r="K244" s="13" t="str">
        <f t="shared" si="512"/>
        <v>0.00</v>
      </c>
      <c r="L244" s="13">
        <f t="shared" si="513"/>
        <v>21375.000000000011</v>
      </c>
    </row>
    <row r="245" spans="1:12" s="12" customFormat="1" ht="15.75">
      <c r="A245" s="8">
        <v>43399</v>
      </c>
      <c r="B245" s="9" t="s">
        <v>54</v>
      </c>
      <c r="C245" s="9">
        <v>67.5</v>
      </c>
      <c r="D245" s="9">
        <v>8000</v>
      </c>
      <c r="E245" s="9">
        <v>10</v>
      </c>
      <c r="F245" s="9" t="s">
        <v>10</v>
      </c>
      <c r="G245" s="10">
        <v>1.5</v>
      </c>
      <c r="H245" s="10">
        <v>2.15</v>
      </c>
      <c r="I245" s="10">
        <v>3.5</v>
      </c>
      <c r="J245" s="13">
        <f t="shared" si="511"/>
        <v>51999.999999999993</v>
      </c>
      <c r="K245" s="13">
        <f t="shared" si="512"/>
        <v>108000</v>
      </c>
      <c r="L245" s="13">
        <f t="shared" si="513"/>
        <v>160000</v>
      </c>
    </row>
    <row r="246" spans="1:12" s="12" customFormat="1" ht="15.75">
      <c r="A246" s="8">
        <v>43398</v>
      </c>
      <c r="B246" s="9" t="s">
        <v>16</v>
      </c>
      <c r="C246" s="9">
        <v>620</v>
      </c>
      <c r="D246" s="9">
        <v>1200</v>
      </c>
      <c r="E246" s="9">
        <v>10</v>
      </c>
      <c r="F246" s="9" t="s">
        <v>10</v>
      </c>
      <c r="G246" s="10">
        <v>14</v>
      </c>
      <c r="H246" s="10">
        <v>8.1999999999999993</v>
      </c>
      <c r="I246" s="10">
        <v>0</v>
      </c>
      <c r="J246" s="13">
        <f t="shared" si="511"/>
        <v>-69600.000000000015</v>
      </c>
      <c r="K246" s="13" t="str">
        <f t="shared" si="512"/>
        <v>0.00</v>
      </c>
      <c r="L246" s="13">
        <f t="shared" si="513"/>
        <v>-69600.000000000015</v>
      </c>
    </row>
    <row r="247" spans="1:12" s="12" customFormat="1" ht="15.75">
      <c r="A247" s="8">
        <v>43396</v>
      </c>
      <c r="B247" s="9" t="s">
        <v>67</v>
      </c>
      <c r="C247" s="9">
        <v>820</v>
      </c>
      <c r="D247" s="9">
        <v>1100</v>
      </c>
      <c r="E247" s="9">
        <v>10</v>
      </c>
      <c r="F247" s="9" t="s">
        <v>10</v>
      </c>
      <c r="G247" s="10">
        <v>7.3</v>
      </c>
      <c r="H247" s="10">
        <v>8.3000000000000007</v>
      </c>
      <c r="I247" s="10">
        <v>9.6</v>
      </c>
      <c r="J247" s="13">
        <f t="shared" si="511"/>
        <v>11000.000000000009</v>
      </c>
      <c r="K247" s="13">
        <f t="shared" si="512"/>
        <v>14299.999999999989</v>
      </c>
      <c r="L247" s="13">
        <f t="shared" si="513"/>
        <v>25300</v>
      </c>
    </row>
    <row r="248" spans="1:12" s="12" customFormat="1" ht="15.75">
      <c r="A248" s="8">
        <v>43395</v>
      </c>
      <c r="B248" s="9" t="s">
        <v>66</v>
      </c>
      <c r="C248" s="9">
        <v>170</v>
      </c>
      <c r="D248" s="9">
        <v>2250</v>
      </c>
      <c r="E248" s="9">
        <v>10</v>
      </c>
      <c r="F248" s="9" t="s">
        <v>10</v>
      </c>
      <c r="G248" s="10">
        <v>50</v>
      </c>
      <c r="H248" s="10">
        <v>55</v>
      </c>
      <c r="I248" s="10">
        <v>65</v>
      </c>
      <c r="J248" s="13">
        <f t="shared" si="511"/>
        <v>112500</v>
      </c>
      <c r="K248" s="13">
        <f t="shared" si="512"/>
        <v>225000</v>
      </c>
      <c r="L248" s="13">
        <f t="shared" si="513"/>
        <v>337500</v>
      </c>
    </row>
    <row r="249" spans="1:12" s="12" customFormat="1" ht="15.75">
      <c r="A249" s="8">
        <v>43392</v>
      </c>
      <c r="B249" s="9" t="s">
        <v>65</v>
      </c>
      <c r="C249" s="9">
        <v>860</v>
      </c>
      <c r="D249" s="9">
        <v>1250</v>
      </c>
      <c r="E249" s="9">
        <v>10</v>
      </c>
      <c r="F249" s="9" t="s">
        <v>10</v>
      </c>
      <c r="G249" s="10">
        <v>2</v>
      </c>
      <c r="H249" s="10">
        <v>2.25</v>
      </c>
      <c r="I249" s="10">
        <v>0</v>
      </c>
      <c r="J249" s="13">
        <f t="shared" si="511"/>
        <v>3125</v>
      </c>
      <c r="K249" s="13" t="str">
        <f t="shared" si="512"/>
        <v>0.00</v>
      </c>
      <c r="L249" s="13">
        <f t="shared" si="513"/>
        <v>3125</v>
      </c>
    </row>
    <row r="250" spans="1:12" s="12" customFormat="1" ht="15.75">
      <c r="A250" s="8">
        <v>43389</v>
      </c>
      <c r="B250" s="9" t="s">
        <v>64</v>
      </c>
      <c r="C250" s="9">
        <v>40</v>
      </c>
      <c r="D250" s="9">
        <v>8500</v>
      </c>
      <c r="E250" s="9">
        <v>10</v>
      </c>
      <c r="F250" s="9" t="s">
        <v>10</v>
      </c>
      <c r="G250" s="10">
        <v>3.2</v>
      </c>
      <c r="H250" s="10">
        <v>3.8</v>
      </c>
      <c r="I250" s="10">
        <v>5</v>
      </c>
      <c r="J250" s="13">
        <f t="shared" si="511"/>
        <v>50999.999999999971</v>
      </c>
      <c r="K250" s="13">
        <f t="shared" si="512"/>
        <v>102000.00000000001</v>
      </c>
      <c r="L250" s="13">
        <f t="shared" si="513"/>
        <v>153000</v>
      </c>
    </row>
    <row r="251" spans="1:12" s="12" customFormat="1" ht="15.75">
      <c r="A251" s="8">
        <v>43388</v>
      </c>
      <c r="B251" s="9" t="s">
        <v>64</v>
      </c>
      <c r="C251" s="9">
        <v>35</v>
      </c>
      <c r="D251" s="9">
        <v>8500</v>
      </c>
      <c r="E251" s="9">
        <v>10</v>
      </c>
      <c r="F251" s="9" t="s">
        <v>10</v>
      </c>
      <c r="G251" s="10">
        <v>21</v>
      </c>
      <c r="H251" s="10">
        <v>22.9</v>
      </c>
      <c r="I251" s="10">
        <v>26.2</v>
      </c>
      <c r="J251" s="13">
        <f t="shared" si="511"/>
        <v>161499.99999999988</v>
      </c>
      <c r="K251" s="13">
        <f t="shared" si="512"/>
        <v>280500.00000000006</v>
      </c>
      <c r="L251" s="13">
        <f t="shared" si="513"/>
        <v>441999.99999999994</v>
      </c>
    </row>
    <row r="252" spans="1:12" s="12" customFormat="1" ht="15.75">
      <c r="A252" s="8">
        <v>43382</v>
      </c>
      <c r="B252" s="9" t="s">
        <v>63</v>
      </c>
      <c r="C252" s="9">
        <v>440</v>
      </c>
      <c r="D252" s="9">
        <v>1250</v>
      </c>
      <c r="E252" s="9">
        <v>10</v>
      </c>
      <c r="F252" s="9" t="s">
        <v>10</v>
      </c>
      <c r="G252" s="10">
        <v>90</v>
      </c>
      <c r="H252" s="10">
        <v>100.1</v>
      </c>
      <c r="I252" s="10">
        <v>110</v>
      </c>
      <c r="J252" s="13">
        <f t="shared" si="511"/>
        <v>126249.99999999993</v>
      </c>
      <c r="K252" s="13">
        <f t="shared" si="512"/>
        <v>123750.00000000007</v>
      </c>
      <c r="L252" s="13">
        <f t="shared" si="513"/>
        <v>250000</v>
      </c>
    </row>
    <row r="253" spans="1:12" s="12" customFormat="1" ht="15.75">
      <c r="A253" s="8">
        <v>43382</v>
      </c>
      <c r="B253" s="9" t="s">
        <v>62</v>
      </c>
      <c r="C253" s="9">
        <v>2100</v>
      </c>
      <c r="D253" s="9">
        <v>500</v>
      </c>
      <c r="E253" s="9">
        <v>10</v>
      </c>
      <c r="F253" s="9" t="s">
        <v>10</v>
      </c>
      <c r="G253" s="10">
        <v>13.7</v>
      </c>
      <c r="H253" s="10">
        <v>14.35</v>
      </c>
      <c r="I253" s="10">
        <v>0</v>
      </c>
      <c r="J253" s="13">
        <f t="shared" si="511"/>
        <v>3250.0000000000018</v>
      </c>
      <c r="K253" s="13" t="str">
        <f t="shared" si="512"/>
        <v>0.00</v>
      </c>
      <c r="L253" s="13">
        <f t="shared" si="513"/>
        <v>3250.0000000000018</v>
      </c>
    </row>
    <row r="254" spans="1:12" s="12" customFormat="1" ht="15.75">
      <c r="A254" s="8">
        <v>43382</v>
      </c>
      <c r="B254" s="9" t="s">
        <v>50</v>
      </c>
      <c r="C254" s="9">
        <v>170</v>
      </c>
      <c r="D254" s="9">
        <v>2250</v>
      </c>
      <c r="E254" s="9">
        <v>10</v>
      </c>
      <c r="F254" s="9" t="s">
        <v>10</v>
      </c>
      <c r="G254" s="10">
        <v>90</v>
      </c>
      <c r="H254" s="10">
        <v>80</v>
      </c>
      <c r="I254" s="10">
        <v>0</v>
      </c>
      <c r="J254" s="13">
        <f t="shared" si="511"/>
        <v>-225000</v>
      </c>
      <c r="K254" s="13" t="str">
        <f t="shared" si="512"/>
        <v>0.00</v>
      </c>
      <c r="L254" s="13">
        <f t="shared" si="513"/>
        <v>-225000</v>
      </c>
    </row>
    <row r="255" spans="1:12" s="12" customFormat="1" ht="15.75">
      <c r="A255" s="8">
        <v>43382</v>
      </c>
      <c r="B255" s="9" t="s">
        <v>62</v>
      </c>
      <c r="C255" s="9">
        <v>2100</v>
      </c>
      <c r="D255" s="9">
        <v>500</v>
      </c>
      <c r="E255" s="9">
        <v>10</v>
      </c>
      <c r="F255" s="9" t="s">
        <v>10</v>
      </c>
      <c r="G255" s="10">
        <v>39</v>
      </c>
      <c r="H255" s="10">
        <v>44</v>
      </c>
      <c r="I255" s="10">
        <v>50.3</v>
      </c>
      <c r="J255" s="13">
        <f t="shared" si="511"/>
        <v>25000</v>
      </c>
      <c r="K255" s="13">
        <f t="shared" si="512"/>
        <v>31499.999999999985</v>
      </c>
      <c r="L255" s="13">
        <f t="shared" si="513"/>
        <v>56499.999999999985</v>
      </c>
    </row>
    <row r="256" spans="1:12" s="12" customFormat="1" ht="15.75">
      <c r="A256" s="8">
        <v>43381</v>
      </c>
      <c r="B256" s="9" t="s">
        <v>55</v>
      </c>
      <c r="C256" s="9">
        <v>260</v>
      </c>
      <c r="D256" s="9">
        <v>1500</v>
      </c>
      <c r="E256" s="9">
        <v>10</v>
      </c>
      <c r="F256" s="9" t="s">
        <v>10</v>
      </c>
      <c r="G256" s="10">
        <v>60</v>
      </c>
      <c r="H256" s="10">
        <v>65</v>
      </c>
      <c r="I256" s="10">
        <v>70</v>
      </c>
      <c r="J256" s="13">
        <f t="shared" si="511"/>
        <v>75000</v>
      </c>
      <c r="K256" s="13">
        <f t="shared" si="512"/>
        <v>75000</v>
      </c>
      <c r="L256" s="13">
        <f t="shared" si="513"/>
        <v>150000</v>
      </c>
    </row>
    <row r="257" spans="1:12" s="12" customFormat="1" ht="15.75">
      <c r="A257" s="8">
        <v>43378</v>
      </c>
      <c r="B257" s="9" t="s">
        <v>61</v>
      </c>
      <c r="C257" s="9">
        <v>300</v>
      </c>
      <c r="D257" s="9">
        <v>1800</v>
      </c>
      <c r="E257" s="9">
        <v>10</v>
      </c>
      <c r="F257" s="9" t="s">
        <v>10</v>
      </c>
      <c r="G257" s="10">
        <v>14.95</v>
      </c>
      <c r="H257" s="10">
        <v>16.5</v>
      </c>
      <c r="I257" s="10">
        <v>18.2</v>
      </c>
      <c r="J257" s="13">
        <f t="shared" si="511"/>
        <v>27900.000000000015</v>
      </c>
      <c r="K257" s="13">
        <f t="shared" si="512"/>
        <v>30599.999999999985</v>
      </c>
      <c r="L257" s="13">
        <f t="shared" si="513"/>
        <v>58500</v>
      </c>
    </row>
    <row r="258" spans="1:12" s="12" customFormat="1" ht="15.75">
      <c r="A258" s="8">
        <v>43377</v>
      </c>
      <c r="B258" s="9" t="s">
        <v>60</v>
      </c>
      <c r="C258" s="9">
        <v>70</v>
      </c>
      <c r="D258" s="9">
        <v>4000</v>
      </c>
      <c r="E258" s="9">
        <v>10</v>
      </c>
      <c r="F258" s="9" t="s">
        <v>10</v>
      </c>
      <c r="G258" s="10">
        <v>14.95</v>
      </c>
      <c r="H258" s="10">
        <v>14.95</v>
      </c>
      <c r="I258" s="10">
        <v>0</v>
      </c>
      <c r="J258" s="13">
        <f t="shared" si="511"/>
        <v>0</v>
      </c>
      <c r="K258" s="13" t="str">
        <f t="shared" si="512"/>
        <v>0.00</v>
      </c>
      <c r="L258" s="13">
        <f t="shared" si="513"/>
        <v>0</v>
      </c>
    </row>
    <row r="259" spans="1:12" s="12" customFormat="1" ht="15.75">
      <c r="A259" s="8">
        <v>43377</v>
      </c>
      <c r="B259" s="9" t="s">
        <v>60</v>
      </c>
      <c r="C259" s="9">
        <v>70</v>
      </c>
      <c r="D259" s="9">
        <v>4000</v>
      </c>
      <c r="E259" s="9">
        <v>10</v>
      </c>
      <c r="F259" s="9" t="s">
        <v>10</v>
      </c>
      <c r="G259" s="10">
        <v>88</v>
      </c>
      <c r="H259" s="10">
        <v>100</v>
      </c>
      <c r="I259" s="10">
        <v>113</v>
      </c>
      <c r="J259" s="13">
        <f t="shared" si="511"/>
        <v>480000</v>
      </c>
      <c r="K259" s="13">
        <f t="shared" si="512"/>
        <v>520000</v>
      </c>
      <c r="L259" s="13">
        <f t="shared" si="513"/>
        <v>1000000</v>
      </c>
    </row>
    <row r="260" spans="1:12" s="12" customFormat="1" ht="15.75">
      <c r="A260" s="8">
        <v>43377</v>
      </c>
      <c r="B260" s="9" t="s">
        <v>38</v>
      </c>
      <c r="C260" s="9">
        <v>2250</v>
      </c>
      <c r="D260" s="9">
        <v>500</v>
      </c>
      <c r="E260" s="9">
        <v>10</v>
      </c>
      <c r="F260" s="9" t="s">
        <v>10</v>
      </c>
      <c r="G260" s="10">
        <v>5.6</v>
      </c>
      <c r="H260" s="10">
        <v>6.5</v>
      </c>
      <c r="I260" s="10">
        <v>7.1</v>
      </c>
      <c r="J260" s="13">
        <f t="shared" si="511"/>
        <v>4500.0000000000018</v>
      </c>
      <c r="K260" s="13">
        <f t="shared" si="512"/>
        <v>2999.9999999999982</v>
      </c>
      <c r="L260" s="13">
        <f t="shared" si="513"/>
        <v>7500</v>
      </c>
    </row>
    <row r="261" spans="1:12" s="12" customFormat="1" ht="15.75">
      <c r="A261" s="8">
        <v>43376</v>
      </c>
      <c r="B261" s="9" t="s">
        <v>59</v>
      </c>
      <c r="C261" s="9">
        <v>65</v>
      </c>
      <c r="D261" s="9">
        <v>8000</v>
      </c>
      <c r="E261" s="9">
        <v>10</v>
      </c>
      <c r="F261" s="9" t="s">
        <v>10</v>
      </c>
      <c r="G261" s="10">
        <v>6.2</v>
      </c>
      <c r="H261" s="10">
        <v>6.9</v>
      </c>
      <c r="I261" s="10">
        <v>8</v>
      </c>
      <c r="J261" s="13">
        <f t="shared" si="511"/>
        <v>56000.000000000015</v>
      </c>
      <c r="K261" s="13">
        <f t="shared" si="512"/>
        <v>87999.999999999971</v>
      </c>
      <c r="L261" s="13">
        <f t="shared" si="513"/>
        <v>144000</v>
      </c>
    </row>
    <row r="262" spans="1:12" s="12" customFormat="1" ht="15.75">
      <c r="A262" s="8">
        <v>43376</v>
      </c>
      <c r="B262" s="9" t="s">
        <v>58</v>
      </c>
      <c r="C262" s="9">
        <v>65</v>
      </c>
      <c r="D262" s="9">
        <v>10000</v>
      </c>
      <c r="E262" s="9">
        <v>10</v>
      </c>
      <c r="F262" s="9" t="s">
        <v>10</v>
      </c>
      <c r="G262" s="10">
        <v>15.15</v>
      </c>
      <c r="H262" s="10">
        <v>0</v>
      </c>
      <c r="I262" s="10">
        <v>0</v>
      </c>
      <c r="J262" s="13">
        <f t="shared" si="511"/>
        <v>-1515000</v>
      </c>
      <c r="K262" s="13" t="str">
        <f t="shared" si="512"/>
        <v>0.00</v>
      </c>
      <c r="L262" s="13">
        <f t="shared" si="513"/>
        <v>-1515000</v>
      </c>
    </row>
    <row r="263" spans="1:12" s="12" customFormat="1" ht="15.75">
      <c r="A263" s="8">
        <v>43376</v>
      </c>
      <c r="B263" s="9" t="s">
        <v>49</v>
      </c>
      <c r="C263" s="9">
        <v>80</v>
      </c>
      <c r="D263" s="9">
        <v>4000</v>
      </c>
      <c r="E263" s="9">
        <v>10</v>
      </c>
      <c r="F263" s="9" t="s">
        <v>10</v>
      </c>
      <c r="G263" s="10">
        <v>15.15</v>
      </c>
      <c r="H263" s="10">
        <v>18.2</v>
      </c>
      <c r="I263" s="10">
        <v>23.5</v>
      </c>
      <c r="J263" s="13">
        <f t="shared" si="511"/>
        <v>121999.99999999996</v>
      </c>
      <c r="K263" s="13">
        <f t="shared" si="512"/>
        <v>212000.00000000003</v>
      </c>
      <c r="L263" s="13">
        <f t="shared" si="513"/>
        <v>334000</v>
      </c>
    </row>
    <row r="264" spans="1:12" s="12" customFormat="1" ht="15.75">
      <c r="A264" s="8">
        <v>43371</v>
      </c>
      <c r="B264" s="9" t="s">
        <v>57</v>
      </c>
      <c r="C264" s="9">
        <v>420</v>
      </c>
      <c r="D264" s="9">
        <v>1500</v>
      </c>
      <c r="E264" s="9">
        <v>10</v>
      </c>
      <c r="F264" s="9" t="s">
        <v>10</v>
      </c>
      <c r="G264" s="10">
        <v>2.15</v>
      </c>
      <c r="H264" s="10">
        <v>2.5</v>
      </c>
      <c r="I264" s="10">
        <v>3</v>
      </c>
      <c r="J264" s="13">
        <f t="shared" si="511"/>
        <v>5250.0000000000009</v>
      </c>
      <c r="K264" s="13">
        <f t="shared" si="512"/>
        <v>7500</v>
      </c>
      <c r="L264" s="13">
        <f t="shared" si="513"/>
        <v>12750</v>
      </c>
    </row>
    <row r="265" spans="1:12" s="12" customFormat="1" ht="15.75">
      <c r="A265" s="8">
        <v>43370</v>
      </c>
      <c r="B265" s="9" t="s">
        <v>44</v>
      </c>
      <c r="C265" s="9">
        <v>80</v>
      </c>
      <c r="D265" s="9">
        <v>8000</v>
      </c>
      <c r="E265" s="9">
        <v>10</v>
      </c>
      <c r="F265" s="9" t="s">
        <v>10</v>
      </c>
      <c r="G265" s="10">
        <v>112</v>
      </c>
      <c r="H265" s="10">
        <v>122</v>
      </c>
      <c r="I265" s="10">
        <v>132</v>
      </c>
      <c r="J265" s="13">
        <f t="shared" si="511"/>
        <v>800000</v>
      </c>
      <c r="K265" s="13">
        <f t="shared" si="512"/>
        <v>800000</v>
      </c>
      <c r="L265" s="13">
        <f t="shared" si="513"/>
        <v>1600000</v>
      </c>
    </row>
    <row r="266" spans="1:12" s="12" customFormat="1" ht="15.75">
      <c r="A266" s="8">
        <v>43369</v>
      </c>
      <c r="B266" s="9" t="s">
        <v>56</v>
      </c>
      <c r="C266" s="9">
        <v>25100</v>
      </c>
      <c r="D266" s="9">
        <v>40</v>
      </c>
      <c r="E266" s="9">
        <v>10</v>
      </c>
      <c r="F266" s="9" t="s">
        <v>10</v>
      </c>
      <c r="G266" s="10">
        <v>32.35</v>
      </c>
      <c r="H266" s="10">
        <v>35.299999999999997</v>
      </c>
      <c r="I266" s="10">
        <v>44</v>
      </c>
      <c r="J266" s="13">
        <f t="shared" si="511"/>
        <v>1179.9999999999982</v>
      </c>
      <c r="K266" s="13">
        <f t="shared" si="512"/>
        <v>3480.0000000000009</v>
      </c>
      <c r="L266" s="13">
        <f t="shared" si="513"/>
        <v>4659.9999999999991</v>
      </c>
    </row>
    <row r="267" spans="1:12" s="12" customFormat="1" ht="15.75">
      <c r="A267" s="8">
        <v>43368</v>
      </c>
      <c r="B267" s="9" t="s">
        <v>55</v>
      </c>
      <c r="C267" s="9">
        <v>380</v>
      </c>
      <c r="D267" s="9">
        <v>1500</v>
      </c>
      <c r="E267" s="9">
        <v>10</v>
      </c>
      <c r="F267" s="9" t="s">
        <v>10</v>
      </c>
      <c r="G267" s="10">
        <v>6</v>
      </c>
      <c r="H267" s="10">
        <v>6</v>
      </c>
      <c r="I267" s="10">
        <v>0</v>
      </c>
      <c r="J267" s="13">
        <f t="shared" si="511"/>
        <v>0</v>
      </c>
      <c r="K267" s="13" t="str">
        <f t="shared" si="512"/>
        <v>0.00</v>
      </c>
      <c r="L267" s="13">
        <f t="shared" si="513"/>
        <v>0</v>
      </c>
    </row>
    <row r="268" spans="1:12" s="12" customFormat="1" ht="15.75">
      <c r="A268" s="8">
        <v>43367</v>
      </c>
      <c r="B268" s="9" t="s">
        <v>54</v>
      </c>
      <c r="C268" s="9">
        <v>85</v>
      </c>
      <c r="D268" s="9">
        <v>8000</v>
      </c>
      <c r="E268" s="9">
        <v>10</v>
      </c>
      <c r="F268" s="9" t="s">
        <v>10</v>
      </c>
      <c r="G268" s="10">
        <v>3.2</v>
      </c>
      <c r="H268" s="10">
        <v>3.8</v>
      </c>
      <c r="I268" s="10">
        <v>5</v>
      </c>
      <c r="J268" s="13">
        <f t="shared" si="511"/>
        <v>47999.999999999971</v>
      </c>
      <c r="K268" s="13">
        <f t="shared" si="512"/>
        <v>96000.000000000015</v>
      </c>
      <c r="L268" s="13">
        <f t="shared" si="513"/>
        <v>144000</v>
      </c>
    </row>
    <row r="269" spans="1:12" s="12" customFormat="1" ht="15.75">
      <c r="A269" s="8">
        <v>43364</v>
      </c>
      <c r="B269" s="9" t="s">
        <v>53</v>
      </c>
      <c r="C269" s="9">
        <v>77.5</v>
      </c>
      <c r="D269" s="9">
        <v>12000</v>
      </c>
      <c r="E269" s="9">
        <v>10</v>
      </c>
      <c r="F269" s="9" t="s">
        <v>10</v>
      </c>
      <c r="G269" s="10">
        <v>5</v>
      </c>
      <c r="H269" s="10">
        <v>5.85</v>
      </c>
      <c r="I269" s="10">
        <v>6.9</v>
      </c>
      <c r="J269" s="13">
        <f t="shared" si="511"/>
        <v>101999.99999999996</v>
      </c>
      <c r="K269" s="13">
        <f t="shared" si="512"/>
        <v>126000.00000000009</v>
      </c>
      <c r="L269" s="13">
        <f t="shared" si="513"/>
        <v>228000.00000000006</v>
      </c>
    </row>
    <row r="270" spans="1:12" s="12" customFormat="1" ht="15.75">
      <c r="A270" s="8">
        <v>43361</v>
      </c>
      <c r="B270" s="9" t="s">
        <v>52</v>
      </c>
      <c r="C270" s="9">
        <v>90</v>
      </c>
      <c r="D270" s="9">
        <v>7000</v>
      </c>
      <c r="E270" s="9">
        <v>10</v>
      </c>
      <c r="F270" s="9" t="s">
        <v>10</v>
      </c>
      <c r="G270" s="10">
        <v>58.2</v>
      </c>
      <c r="H270" s="10">
        <v>58.2</v>
      </c>
      <c r="I270" s="10">
        <v>0</v>
      </c>
      <c r="J270" s="13">
        <f t="shared" si="511"/>
        <v>0</v>
      </c>
      <c r="K270" s="13" t="str">
        <f t="shared" si="512"/>
        <v>0.00</v>
      </c>
      <c r="L270" s="13">
        <f t="shared" si="513"/>
        <v>0</v>
      </c>
    </row>
    <row r="271" spans="1:12" s="12" customFormat="1" ht="15.75">
      <c r="A271" s="8">
        <v>43361</v>
      </c>
      <c r="B271" s="9" t="s">
        <v>51</v>
      </c>
      <c r="C271" s="9">
        <v>2600</v>
      </c>
      <c r="D271" s="9">
        <v>500</v>
      </c>
      <c r="E271" s="9">
        <v>10</v>
      </c>
      <c r="F271" s="9" t="s">
        <v>10</v>
      </c>
      <c r="G271" s="10">
        <v>14.2</v>
      </c>
      <c r="H271" s="10">
        <v>15.55</v>
      </c>
      <c r="I271" s="10">
        <v>18.2</v>
      </c>
      <c r="J271" s="13">
        <f t="shared" si="511"/>
        <v>6750.0000000000073</v>
      </c>
      <c r="K271" s="13">
        <f t="shared" si="512"/>
        <v>13249.999999999993</v>
      </c>
      <c r="L271" s="13">
        <f t="shared" si="513"/>
        <v>20000</v>
      </c>
    </row>
    <row r="272" spans="1:12" s="12" customFormat="1" ht="15.75">
      <c r="A272" s="8">
        <v>43360</v>
      </c>
      <c r="B272" s="9" t="s">
        <v>50</v>
      </c>
      <c r="C272" s="9">
        <v>230</v>
      </c>
      <c r="D272" s="9">
        <v>2250</v>
      </c>
      <c r="E272" s="9">
        <v>10</v>
      </c>
      <c r="F272" s="9" t="s">
        <v>10</v>
      </c>
      <c r="G272" s="10">
        <v>7.25</v>
      </c>
      <c r="H272" s="10">
        <v>9.1999999999999993</v>
      </c>
      <c r="I272" s="10">
        <v>10.55</v>
      </c>
      <c r="J272" s="13">
        <f t="shared" si="511"/>
        <v>43874.999999999985</v>
      </c>
      <c r="K272" s="13">
        <f t="shared" si="512"/>
        <v>30375.000000000033</v>
      </c>
      <c r="L272" s="13">
        <f t="shared" si="513"/>
        <v>74250.000000000015</v>
      </c>
    </row>
    <row r="273" spans="1:12" s="12" customFormat="1" ht="15.75">
      <c r="A273" s="8">
        <v>43357</v>
      </c>
      <c r="B273" s="9" t="s">
        <v>49</v>
      </c>
      <c r="C273" s="9">
        <v>240</v>
      </c>
      <c r="D273" s="9">
        <v>4000</v>
      </c>
      <c r="E273" s="9">
        <v>10</v>
      </c>
      <c r="F273" s="9" t="s">
        <v>10</v>
      </c>
      <c r="G273" s="10">
        <v>10.1</v>
      </c>
      <c r="H273" s="10">
        <v>12.8</v>
      </c>
      <c r="I273" s="10">
        <v>15.5</v>
      </c>
      <c r="J273" s="13">
        <f t="shared" si="511"/>
        <v>108000.00000000004</v>
      </c>
      <c r="K273" s="13">
        <f t="shared" si="512"/>
        <v>107999.99999999997</v>
      </c>
      <c r="L273" s="13">
        <f t="shared" si="513"/>
        <v>216000</v>
      </c>
    </row>
    <row r="274" spans="1:12" s="12" customFormat="1" ht="15.75">
      <c r="A274" s="8">
        <v>43355</v>
      </c>
      <c r="B274" s="9" t="s">
        <v>48</v>
      </c>
      <c r="C274" s="9">
        <v>550</v>
      </c>
      <c r="D274" s="9">
        <v>1400</v>
      </c>
      <c r="E274" s="9">
        <v>10</v>
      </c>
      <c r="F274" s="9" t="s">
        <v>10</v>
      </c>
      <c r="G274" s="10">
        <v>13.55</v>
      </c>
      <c r="H274" s="10">
        <v>12.5</v>
      </c>
      <c r="I274" s="10">
        <v>0</v>
      </c>
      <c r="J274" s="13">
        <f t="shared" si="511"/>
        <v>-14700.000000000009</v>
      </c>
      <c r="K274" s="13" t="str">
        <f t="shared" si="512"/>
        <v>0.00</v>
      </c>
      <c r="L274" s="13">
        <f t="shared" si="513"/>
        <v>-14700.000000000009</v>
      </c>
    </row>
    <row r="275" spans="1:12" s="12" customFormat="1" ht="15.75">
      <c r="A275" s="8">
        <v>43354</v>
      </c>
      <c r="B275" s="9" t="s">
        <v>48</v>
      </c>
      <c r="C275" s="9">
        <v>550</v>
      </c>
      <c r="D275" s="9">
        <v>1400</v>
      </c>
      <c r="E275" s="9">
        <v>10</v>
      </c>
      <c r="F275" s="9" t="s">
        <v>10</v>
      </c>
      <c r="G275" s="10">
        <v>23.5</v>
      </c>
      <c r="H275" s="10">
        <v>15.5</v>
      </c>
      <c r="I275" s="10">
        <v>0</v>
      </c>
      <c r="J275" s="13">
        <f t="shared" si="511"/>
        <v>-112000</v>
      </c>
      <c r="K275" s="13" t="str">
        <f t="shared" si="512"/>
        <v>0.00</v>
      </c>
      <c r="L275" s="13">
        <f t="shared" si="513"/>
        <v>-112000</v>
      </c>
    </row>
    <row r="276" spans="1:12" s="12" customFormat="1" ht="15.75">
      <c r="A276" s="8">
        <v>43353</v>
      </c>
      <c r="B276" s="9" t="s">
        <v>16</v>
      </c>
      <c r="C276" s="9">
        <v>720</v>
      </c>
      <c r="D276" s="9">
        <v>1200</v>
      </c>
      <c r="E276" s="9">
        <v>10</v>
      </c>
      <c r="F276" s="9" t="s">
        <v>10</v>
      </c>
      <c r="G276" s="10">
        <v>5.15</v>
      </c>
      <c r="H276" s="10">
        <v>6.5</v>
      </c>
      <c r="I276" s="10">
        <v>8</v>
      </c>
      <c r="J276" s="13">
        <f t="shared" si="511"/>
        <v>16199.999999999996</v>
      </c>
      <c r="K276" s="13">
        <f t="shared" si="512"/>
        <v>18000</v>
      </c>
      <c r="L276" s="13">
        <f t="shared" si="513"/>
        <v>34200</v>
      </c>
    </row>
    <row r="277" spans="1:12" s="12" customFormat="1" ht="15.75">
      <c r="A277" s="8">
        <v>43353</v>
      </c>
      <c r="B277" s="9" t="s">
        <v>18</v>
      </c>
      <c r="C277" s="9">
        <v>115</v>
      </c>
      <c r="D277" s="9">
        <v>6000</v>
      </c>
      <c r="E277" s="9">
        <v>10</v>
      </c>
      <c r="F277" s="9" t="s">
        <v>10</v>
      </c>
      <c r="G277" s="10">
        <v>102.3</v>
      </c>
      <c r="H277" s="10">
        <v>92</v>
      </c>
      <c r="I277" s="10">
        <v>0</v>
      </c>
      <c r="J277" s="13">
        <f t="shared" si="511"/>
        <v>-617999.99999999988</v>
      </c>
      <c r="K277" s="13" t="str">
        <f t="shared" si="512"/>
        <v>0.00</v>
      </c>
      <c r="L277" s="13">
        <f t="shared" si="513"/>
        <v>-617999.99999999988</v>
      </c>
    </row>
    <row r="278" spans="1:12" s="12" customFormat="1" ht="15.75">
      <c r="A278" s="8">
        <v>43350</v>
      </c>
      <c r="B278" s="9" t="s">
        <v>38</v>
      </c>
      <c r="C278" s="9">
        <v>2700</v>
      </c>
      <c r="D278" s="9">
        <v>500</v>
      </c>
      <c r="E278" s="9">
        <v>10</v>
      </c>
      <c r="F278" s="9" t="s">
        <v>10</v>
      </c>
      <c r="G278" s="10">
        <v>9.1999999999999993</v>
      </c>
      <c r="H278" s="10">
        <v>11</v>
      </c>
      <c r="I278" s="10">
        <v>12.8</v>
      </c>
      <c r="J278" s="13">
        <f t="shared" si="511"/>
        <v>9000.0000000000036</v>
      </c>
      <c r="K278" s="13">
        <f t="shared" si="512"/>
        <v>9000.0000000000036</v>
      </c>
      <c r="L278" s="13">
        <f t="shared" si="513"/>
        <v>18000.000000000007</v>
      </c>
    </row>
    <row r="279" spans="1:12" s="12" customFormat="1" ht="15.75">
      <c r="A279" s="8">
        <v>43349</v>
      </c>
      <c r="B279" s="9" t="s">
        <v>47</v>
      </c>
      <c r="C279" s="9">
        <v>150</v>
      </c>
      <c r="D279" s="9">
        <v>4000</v>
      </c>
      <c r="E279" s="9">
        <v>10</v>
      </c>
      <c r="F279" s="9" t="s">
        <v>10</v>
      </c>
      <c r="G279" s="10">
        <v>2</v>
      </c>
      <c r="H279" s="10">
        <v>2.8</v>
      </c>
      <c r="I279" s="10">
        <v>3.8</v>
      </c>
      <c r="J279" s="13">
        <f t="shared" si="511"/>
        <v>31999.999999999993</v>
      </c>
      <c r="K279" s="13">
        <f t="shared" si="512"/>
        <v>40000</v>
      </c>
      <c r="L279" s="13">
        <f t="shared" si="513"/>
        <v>72000</v>
      </c>
    </row>
    <row r="280" spans="1:12" s="12" customFormat="1" ht="15.75">
      <c r="A280" s="8">
        <v>43348</v>
      </c>
      <c r="B280" s="9" t="s">
        <v>46</v>
      </c>
      <c r="C280" s="9">
        <v>42.5</v>
      </c>
      <c r="D280" s="9">
        <v>8500</v>
      </c>
      <c r="E280" s="9">
        <v>10</v>
      </c>
      <c r="F280" s="9" t="s">
        <v>10</v>
      </c>
      <c r="G280" s="10">
        <v>8.5</v>
      </c>
      <c r="H280" s="10">
        <v>6</v>
      </c>
      <c r="I280" s="10">
        <v>0</v>
      </c>
      <c r="J280" s="13">
        <f t="shared" si="511"/>
        <v>-212500</v>
      </c>
      <c r="K280" s="13" t="str">
        <f t="shared" si="512"/>
        <v>0.00</v>
      </c>
      <c r="L280" s="13">
        <f t="shared" si="513"/>
        <v>-212500</v>
      </c>
    </row>
    <row r="281" spans="1:12" s="12" customFormat="1" ht="15.75">
      <c r="A281" s="8">
        <v>43347</v>
      </c>
      <c r="B281" s="9" t="s">
        <v>45</v>
      </c>
      <c r="C281" s="9">
        <v>210</v>
      </c>
      <c r="D281" s="9">
        <v>4000</v>
      </c>
      <c r="E281" s="9">
        <v>10</v>
      </c>
      <c r="F281" s="9" t="s">
        <v>10</v>
      </c>
      <c r="G281" s="10">
        <v>5.5</v>
      </c>
      <c r="H281" s="10">
        <v>6.5</v>
      </c>
      <c r="I281" s="10">
        <v>8</v>
      </c>
      <c r="J281" s="13">
        <f t="shared" si="511"/>
        <v>40000</v>
      </c>
      <c r="K281" s="13">
        <f t="shared" si="512"/>
        <v>60000</v>
      </c>
      <c r="L281" s="13">
        <f t="shared" si="513"/>
        <v>100000</v>
      </c>
    </row>
    <row r="282" spans="1:12" s="12" customFormat="1" ht="15.75">
      <c r="A282" s="8">
        <v>43346</v>
      </c>
      <c r="B282" s="9" t="s">
        <v>44</v>
      </c>
      <c r="C282" s="9">
        <v>100</v>
      </c>
      <c r="D282" s="9">
        <v>8000</v>
      </c>
      <c r="E282" s="9">
        <v>10</v>
      </c>
      <c r="F282" s="9" t="s">
        <v>10</v>
      </c>
      <c r="G282" s="10">
        <v>10.25</v>
      </c>
      <c r="H282" s="10">
        <v>20.3</v>
      </c>
      <c r="I282" s="10">
        <v>26.5</v>
      </c>
      <c r="J282" s="13">
        <f t="shared" si="511"/>
        <v>804000</v>
      </c>
      <c r="K282" s="13">
        <f t="shared" si="512"/>
        <v>495999.99999999994</v>
      </c>
      <c r="L282" s="13">
        <f t="shared" si="513"/>
        <v>1300000</v>
      </c>
    </row>
    <row r="283" spans="1:12" s="12" customFormat="1" ht="15.75">
      <c r="A283" s="8">
        <v>43342</v>
      </c>
      <c r="B283" s="9" t="s">
        <v>15</v>
      </c>
      <c r="C283" s="9">
        <v>1400</v>
      </c>
      <c r="D283" s="9">
        <v>700</v>
      </c>
      <c r="E283" s="9">
        <v>10</v>
      </c>
      <c r="F283" s="9" t="s">
        <v>10</v>
      </c>
      <c r="G283" s="10">
        <v>6</v>
      </c>
      <c r="H283" s="10">
        <v>8</v>
      </c>
      <c r="I283" s="10">
        <v>11</v>
      </c>
      <c r="J283" s="13">
        <f t="shared" si="511"/>
        <v>14000</v>
      </c>
      <c r="K283" s="13">
        <f t="shared" si="512"/>
        <v>21000</v>
      </c>
      <c r="L283" s="13">
        <f t="shared" si="513"/>
        <v>35000</v>
      </c>
    </row>
    <row r="284" spans="1:12" s="12" customFormat="1" ht="15.75">
      <c r="A284" s="8">
        <v>43340</v>
      </c>
      <c r="B284" s="9" t="s">
        <v>19</v>
      </c>
      <c r="C284" s="9">
        <v>215</v>
      </c>
      <c r="D284" s="9">
        <v>4000</v>
      </c>
      <c r="E284" s="9">
        <v>10</v>
      </c>
      <c r="F284" s="9" t="s">
        <v>10</v>
      </c>
      <c r="G284" s="10">
        <v>3.2</v>
      </c>
      <c r="H284" s="10">
        <v>4.4000000000000004</v>
      </c>
      <c r="I284" s="10">
        <v>5.85</v>
      </c>
      <c r="J284" s="13">
        <f t="shared" si="511"/>
        <v>48000.000000000007</v>
      </c>
      <c r="K284" s="13">
        <f t="shared" si="512"/>
        <v>57999.999999999971</v>
      </c>
      <c r="L284" s="13">
        <f t="shared" si="513"/>
        <v>105999.99999999997</v>
      </c>
    </row>
    <row r="285" spans="1:12" s="12" customFormat="1" ht="15.75">
      <c r="A285" s="8">
        <v>43339</v>
      </c>
      <c r="B285" s="9" t="s">
        <v>18</v>
      </c>
      <c r="C285" s="9">
        <v>115</v>
      </c>
      <c r="D285" s="9">
        <v>6000</v>
      </c>
      <c r="E285" s="9">
        <v>10</v>
      </c>
      <c r="F285" s="9" t="s">
        <v>10</v>
      </c>
      <c r="G285" s="10">
        <v>12.8</v>
      </c>
      <c r="H285" s="10">
        <v>20</v>
      </c>
      <c r="I285" s="10">
        <v>28</v>
      </c>
      <c r="J285" s="13">
        <f t="shared" si="511"/>
        <v>432000</v>
      </c>
      <c r="K285" s="13">
        <f t="shared" si="512"/>
        <v>480000</v>
      </c>
      <c r="L285" s="13">
        <f t="shared" si="513"/>
        <v>912000</v>
      </c>
    </row>
    <row r="286" spans="1:12" s="12" customFormat="1" ht="15.75">
      <c r="A286" s="8">
        <v>43336</v>
      </c>
      <c r="B286" s="9" t="s">
        <v>16</v>
      </c>
      <c r="C286" s="9">
        <v>660</v>
      </c>
      <c r="D286" s="9">
        <v>1200</v>
      </c>
      <c r="E286" s="9">
        <v>10</v>
      </c>
      <c r="F286" s="9" t="s">
        <v>10</v>
      </c>
      <c r="G286" s="10">
        <v>42.5</v>
      </c>
      <c r="H286" s="10">
        <v>56</v>
      </c>
      <c r="I286" s="10">
        <v>69</v>
      </c>
      <c r="J286" s="13">
        <f t="shared" si="511"/>
        <v>162000</v>
      </c>
      <c r="K286" s="13">
        <f t="shared" si="512"/>
        <v>156000</v>
      </c>
      <c r="L286" s="13">
        <f t="shared" si="513"/>
        <v>318000</v>
      </c>
    </row>
    <row r="287" spans="1:12" s="12" customFormat="1" ht="15.75">
      <c r="A287" s="8">
        <v>43335</v>
      </c>
      <c r="B287" s="9" t="s">
        <v>15</v>
      </c>
      <c r="C287" s="9">
        <v>1400</v>
      </c>
      <c r="D287" s="9">
        <v>700</v>
      </c>
      <c r="E287" s="9">
        <v>10</v>
      </c>
      <c r="F287" s="9" t="s">
        <v>10</v>
      </c>
      <c r="G287" s="10">
        <v>6.5</v>
      </c>
      <c r="H287" s="10">
        <v>6.85</v>
      </c>
      <c r="I287" s="10">
        <v>0</v>
      </c>
      <c r="J287" s="13">
        <f t="shared" si="511"/>
        <v>2449.9999999999977</v>
      </c>
      <c r="K287" s="13" t="str">
        <f t="shared" si="512"/>
        <v>0.00</v>
      </c>
      <c r="L287" s="13">
        <f t="shared" si="513"/>
        <v>2449.9999999999977</v>
      </c>
    </row>
    <row r="288" spans="1:12" s="12" customFormat="1" ht="15.75">
      <c r="A288" s="8">
        <v>43335</v>
      </c>
      <c r="B288" s="9" t="s">
        <v>13</v>
      </c>
      <c r="C288" s="9">
        <v>225</v>
      </c>
      <c r="D288" s="9">
        <v>3500</v>
      </c>
      <c r="E288" s="9">
        <v>10</v>
      </c>
      <c r="F288" s="9" t="s">
        <v>10</v>
      </c>
      <c r="G288" s="10">
        <v>4.4000000000000004</v>
      </c>
      <c r="H288" s="10">
        <v>5</v>
      </c>
      <c r="I288" s="10">
        <v>0</v>
      </c>
      <c r="J288" s="13">
        <f t="shared" si="511"/>
        <v>20999.999999999989</v>
      </c>
      <c r="K288" s="13" t="str">
        <f t="shared" si="512"/>
        <v>0.00</v>
      </c>
      <c r="L288" s="13">
        <f t="shared" si="513"/>
        <v>20999.999999999989</v>
      </c>
    </row>
    <row r="289" spans="1:12" s="12" customFormat="1" ht="15.75">
      <c r="A289" s="8">
        <v>43333</v>
      </c>
      <c r="B289" s="9" t="s">
        <v>17</v>
      </c>
      <c r="C289" s="9">
        <v>60</v>
      </c>
      <c r="D289" s="9">
        <v>10000</v>
      </c>
      <c r="E289" s="9">
        <v>10</v>
      </c>
      <c r="F289" s="9" t="s">
        <v>10</v>
      </c>
      <c r="G289" s="10">
        <v>23.5</v>
      </c>
      <c r="H289" s="10">
        <v>26</v>
      </c>
      <c r="I289" s="10">
        <v>28</v>
      </c>
      <c r="J289" s="13">
        <f t="shared" si="511"/>
        <v>250000</v>
      </c>
      <c r="K289" s="13">
        <f t="shared" si="512"/>
        <v>200000</v>
      </c>
      <c r="L289" s="13">
        <f t="shared" si="513"/>
        <v>450000</v>
      </c>
    </row>
    <row r="290" spans="1:12" s="12" customFormat="1" ht="15.75">
      <c r="A290" s="8">
        <v>43314</v>
      </c>
      <c r="B290" s="9" t="s">
        <v>43</v>
      </c>
      <c r="C290" s="9">
        <v>510</v>
      </c>
      <c r="D290" s="9">
        <v>1200</v>
      </c>
      <c r="E290" s="9">
        <v>10</v>
      </c>
      <c r="F290" s="9" t="s">
        <v>10</v>
      </c>
      <c r="G290" s="10">
        <v>29</v>
      </c>
      <c r="H290" s="10">
        <v>32</v>
      </c>
      <c r="I290" s="10">
        <v>35</v>
      </c>
      <c r="J290" s="13">
        <f t="shared" si="511"/>
        <v>36000</v>
      </c>
      <c r="K290" s="13">
        <f t="shared" si="512"/>
        <v>36000</v>
      </c>
      <c r="L290" s="13">
        <f t="shared" si="513"/>
        <v>72000</v>
      </c>
    </row>
    <row r="291" spans="1:12" s="12" customFormat="1" ht="15.75">
      <c r="A291" s="8">
        <v>43308</v>
      </c>
      <c r="B291" s="9" t="s">
        <v>42</v>
      </c>
      <c r="C291" s="9">
        <v>400</v>
      </c>
      <c r="D291" s="9">
        <v>1500</v>
      </c>
      <c r="E291" s="9">
        <v>10</v>
      </c>
      <c r="F291" s="9" t="s">
        <v>10</v>
      </c>
      <c r="G291" s="10">
        <v>16</v>
      </c>
      <c r="H291" s="10">
        <v>18.3</v>
      </c>
      <c r="I291" s="10">
        <v>0</v>
      </c>
      <c r="J291" s="13">
        <f t="shared" si="511"/>
        <v>34500.000000000007</v>
      </c>
      <c r="K291" s="13" t="str">
        <f t="shared" si="512"/>
        <v>0.00</v>
      </c>
      <c r="L291" s="13">
        <f t="shared" si="513"/>
        <v>34500.000000000007</v>
      </c>
    </row>
    <row r="292" spans="1:12" s="12" customFormat="1" ht="15.75">
      <c r="A292" s="8">
        <v>43298</v>
      </c>
      <c r="B292" s="9" t="s">
        <v>41</v>
      </c>
      <c r="C292" s="9">
        <v>510</v>
      </c>
      <c r="D292" s="9">
        <v>1100</v>
      </c>
      <c r="E292" s="9">
        <v>10</v>
      </c>
      <c r="F292" s="9" t="s">
        <v>10</v>
      </c>
      <c r="G292" s="10">
        <v>13.5</v>
      </c>
      <c r="H292" s="10">
        <v>15.5</v>
      </c>
      <c r="I292" s="10">
        <v>17.5</v>
      </c>
      <c r="J292" s="13">
        <f t="shared" si="511"/>
        <v>22000</v>
      </c>
      <c r="K292" s="13">
        <f t="shared" si="512"/>
        <v>22000</v>
      </c>
      <c r="L292" s="13">
        <f t="shared" si="513"/>
        <v>44000</v>
      </c>
    </row>
    <row r="293" spans="1:12" s="12" customFormat="1" ht="15.75">
      <c r="A293" s="8">
        <v>43248</v>
      </c>
      <c r="B293" s="9" t="s">
        <v>120</v>
      </c>
      <c r="C293" s="9">
        <v>50</v>
      </c>
      <c r="D293" s="9">
        <v>10000</v>
      </c>
      <c r="E293" s="9">
        <v>10</v>
      </c>
      <c r="F293" s="9" t="s">
        <v>10</v>
      </c>
      <c r="G293" s="10">
        <v>0.5</v>
      </c>
      <c r="H293" s="10">
        <v>0.8</v>
      </c>
      <c r="I293" s="10">
        <v>0</v>
      </c>
      <c r="J293" s="13">
        <f t="shared" si="511"/>
        <v>30000.000000000004</v>
      </c>
      <c r="K293" s="13">
        <v>0</v>
      </c>
      <c r="L293" s="13">
        <f t="shared" si="513"/>
        <v>30000.000000000004</v>
      </c>
    </row>
    <row r="294" spans="1:12" s="12" customFormat="1" ht="15.75">
      <c r="A294" s="8">
        <v>43244</v>
      </c>
      <c r="B294" s="9" t="s">
        <v>40</v>
      </c>
      <c r="C294" s="9">
        <v>460</v>
      </c>
      <c r="D294" s="9">
        <v>1100</v>
      </c>
      <c r="E294" s="9">
        <v>10</v>
      </c>
      <c r="F294" s="9" t="s">
        <v>10</v>
      </c>
      <c r="G294" s="10">
        <v>13.5</v>
      </c>
      <c r="H294" s="10">
        <v>15.5</v>
      </c>
      <c r="I294" s="10">
        <v>17.5</v>
      </c>
      <c r="J294" s="13">
        <f t="shared" ref="J294" si="514">IF(F294="BUY",(H294-G294)*E294*D294,(G294-H294)*D294)</f>
        <v>22000</v>
      </c>
      <c r="K294" s="13">
        <f t="shared" ref="K294" si="515">IF(I294=0,"0.00",IF(F294="BUY",E294*(I294-H294)*D294,(H294-I294)*D294))</f>
        <v>22000</v>
      </c>
      <c r="L294" s="13">
        <f t="shared" ref="L294" si="516">SUM(J294,K294)</f>
        <v>44000</v>
      </c>
    </row>
    <row r="295" spans="1:12" s="12" customFormat="1" ht="15.75">
      <c r="A295" s="8">
        <v>43243</v>
      </c>
      <c r="B295" s="9" t="s">
        <v>40</v>
      </c>
      <c r="C295" s="9">
        <v>460</v>
      </c>
      <c r="D295" s="9">
        <v>1100</v>
      </c>
      <c r="E295" s="9">
        <v>10</v>
      </c>
      <c r="F295" s="9" t="s">
        <v>10</v>
      </c>
      <c r="G295" s="10">
        <v>18</v>
      </c>
      <c r="H295" s="10">
        <v>20</v>
      </c>
      <c r="I295" s="10">
        <v>22</v>
      </c>
      <c r="J295" s="13">
        <f t="shared" si="511"/>
        <v>22000</v>
      </c>
      <c r="K295" s="13">
        <v>0</v>
      </c>
      <c r="L295" s="13">
        <f t="shared" si="513"/>
        <v>22000</v>
      </c>
    </row>
    <row r="296" spans="1:12" s="12" customFormat="1" ht="15.75">
      <c r="A296" s="8">
        <v>43242</v>
      </c>
      <c r="B296" s="9" t="s">
        <v>119</v>
      </c>
      <c r="C296" s="9">
        <v>660</v>
      </c>
      <c r="D296" s="9">
        <v>1000</v>
      </c>
      <c r="E296" s="9">
        <v>10</v>
      </c>
      <c r="F296" s="9" t="s">
        <v>10</v>
      </c>
      <c r="G296" s="10">
        <v>10.5</v>
      </c>
      <c r="H296" s="10">
        <v>13.5</v>
      </c>
      <c r="I296" s="10">
        <v>16.5</v>
      </c>
      <c r="J296" s="13">
        <f t="shared" ref="J296" si="517">IF(F296="BUY",(H296-G296)*E296*D296,(G296-H296)*D296)</f>
        <v>30000</v>
      </c>
      <c r="K296" s="13">
        <f t="shared" ref="K296" si="518">IF(I296=0,"0.00",IF(F296="BUY",E296*(I296-H296)*D296,(H296-I296)*D296))</f>
        <v>30000</v>
      </c>
      <c r="L296" s="13">
        <f t="shared" ref="L296" si="519">SUM(J296,K296)</f>
        <v>60000</v>
      </c>
    </row>
    <row r="297" spans="1:12" s="12" customFormat="1" ht="15.75">
      <c r="A297" s="8">
        <v>43238</v>
      </c>
      <c r="B297" s="9" t="s">
        <v>39</v>
      </c>
      <c r="C297" s="9">
        <v>570</v>
      </c>
      <c r="D297" s="9">
        <v>1000</v>
      </c>
      <c r="E297" s="9">
        <v>10</v>
      </c>
      <c r="F297" s="9" t="s">
        <v>10</v>
      </c>
      <c r="G297" s="10">
        <v>36</v>
      </c>
      <c r="H297" s="10">
        <v>40</v>
      </c>
      <c r="I297" s="10">
        <v>44</v>
      </c>
      <c r="J297" s="13">
        <f t="shared" si="511"/>
        <v>40000</v>
      </c>
      <c r="K297" s="13">
        <f t="shared" si="512"/>
        <v>40000</v>
      </c>
      <c r="L297" s="13">
        <f t="shared" si="513"/>
        <v>80000</v>
      </c>
    </row>
    <row r="298" spans="1:12" s="12" customFormat="1" ht="15.75">
      <c r="A298" s="8">
        <v>43237</v>
      </c>
      <c r="B298" s="9" t="s">
        <v>38</v>
      </c>
      <c r="C298" s="9">
        <v>2000</v>
      </c>
      <c r="D298" s="9">
        <v>500</v>
      </c>
      <c r="E298" s="9">
        <v>10</v>
      </c>
      <c r="F298" s="9" t="s">
        <v>10</v>
      </c>
      <c r="G298" s="10">
        <v>1.8</v>
      </c>
      <c r="H298" s="10">
        <v>2</v>
      </c>
      <c r="I298" s="10">
        <v>2.2000000000000002</v>
      </c>
      <c r="J298" s="13">
        <f t="shared" si="511"/>
        <v>999.99999999999977</v>
      </c>
      <c r="K298" s="13">
        <f t="shared" si="512"/>
        <v>1000.0000000000009</v>
      </c>
      <c r="L298" s="13">
        <f t="shared" si="513"/>
        <v>2000.0000000000007</v>
      </c>
    </row>
    <row r="299" spans="1:12" s="12" customFormat="1" ht="15.75">
      <c r="A299" s="8">
        <v>43237</v>
      </c>
      <c r="B299" s="9" t="s">
        <v>37</v>
      </c>
      <c r="C299" s="9">
        <v>15</v>
      </c>
      <c r="D299" s="9">
        <v>28000</v>
      </c>
      <c r="E299" s="9">
        <v>10</v>
      </c>
      <c r="F299" s="9" t="s">
        <v>10</v>
      </c>
      <c r="G299" s="10">
        <v>36</v>
      </c>
      <c r="H299" s="10">
        <v>40</v>
      </c>
      <c r="I299" s="10">
        <v>44</v>
      </c>
      <c r="J299" s="13">
        <f t="shared" ref="J299:J320" si="520">IF(F299="BUY",(H299-G299)*E299*D299,(G299-H299)*D299)</f>
        <v>1120000</v>
      </c>
      <c r="K299" s="13">
        <f t="shared" ref="K299:K320" si="521">IF(I299=0,"0.00",IF(F299="BUY",E299*(I299-H299)*D299,(H299-I299)*D299))</f>
        <v>1120000</v>
      </c>
      <c r="L299" s="13">
        <f t="shared" ref="L299:L320" si="522">SUM(J299,K299)</f>
        <v>2240000</v>
      </c>
    </row>
    <row r="300" spans="1:12" s="12" customFormat="1" ht="15.75">
      <c r="A300" s="8">
        <v>43236</v>
      </c>
      <c r="B300" s="9" t="s">
        <v>118</v>
      </c>
      <c r="C300" s="9">
        <v>120</v>
      </c>
      <c r="D300" s="9">
        <v>4700</v>
      </c>
      <c r="E300" s="9">
        <v>10</v>
      </c>
      <c r="F300" s="9" t="s">
        <v>10</v>
      </c>
      <c r="G300" s="10">
        <v>4.1500000000000004</v>
      </c>
      <c r="H300" s="10">
        <v>3.15</v>
      </c>
      <c r="I300" s="10">
        <v>0</v>
      </c>
      <c r="J300" s="13">
        <f t="shared" ref="J300" si="523">IF(F300="BUY",(H300-G300)*E300*D300,(G300-H300)*D300)</f>
        <v>-47000.000000000015</v>
      </c>
      <c r="K300" s="13">
        <v>0</v>
      </c>
      <c r="L300" s="13">
        <f t="shared" ref="L300" si="524">SUM(J300,K300)</f>
        <v>-47000.000000000015</v>
      </c>
    </row>
    <row r="301" spans="1:12" s="12" customFormat="1" ht="15.75">
      <c r="A301" s="8">
        <v>43223</v>
      </c>
      <c r="B301" s="9" t="s">
        <v>36</v>
      </c>
      <c r="C301" s="9">
        <v>540</v>
      </c>
      <c r="D301" s="9">
        <v>1200</v>
      </c>
      <c r="E301" s="9">
        <v>10</v>
      </c>
      <c r="F301" s="9" t="s">
        <v>10</v>
      </c>
      <c r="G301" s="10">
        <v>39</v>
      </c>
      <c r="H301" s="10">
        <v>43</v>
      </c>
      <c r="I301" s="10">
        <v>47</v>
      </c>
      <c r="J301" s="13">
        <f t="shared" si="520"/>
        <v>48000</v>
      </c>
      <c r="K301" s="13">
        <f t="shared" si="521"/>
        <v>48000</v>
      </c>
      <c r="L301" s="13">
        <f t="shared" si="522"/>
        <v>96000</v>
      </c>
    </row>
    <row r="302" spans="1:12" s="12" customFormat="1" ht="15.75">
      <c r="A302" s="8">
        <v>43220</v>
      </c>
      <c r="B302" s="9" t="s">
        <v>35</v>
      </c>
      <c r="C302" s="9">
        <v>1200</v>
      </c>
      <c r="D302" s="9">
        <v>800</v>
      </c>
      <c r="E302" s="9">
        <v>10</v>
      </c>
      <c r="F302" s="9" t="s">
        <v>10</v>
      </c>
      <c r="G302" s="10">
        <v>24</v>
      </c>
      <c r="H302" s="10">
        <v>27</v>
      </c>
      <c r="I302" s="10">
        <v>30</v>
      </c>
      <c r="J302" s="13">
        <f t="shared" si="520"/>
        <v>24000</v>
      </c>
      <c r="K302" s="13">
        <f t="shared" si="521"/>
        <v>24000</v>
      </c>
      <c r="L302" s="13">
        <f t="shared" si="522"/>
        <v>48000</v>
      </c>
    </row>
    <row r="303" spans="1:12" s="12" customFormat="1" ht="15.75">
      <c r="A303" s="8">
        <v>43220</v>
      </c>
      <c r="B303" s="9" t="s">
        <v>34</v>
      </c>
      <c r="C303" s="9">
        <v>150</v>
      </c>
      <c r="D303" s="9">
        <v>1500</v>
      </c>
      <c r="E303" s="9">
        <v>10</v>
      </c>
      <c r="F303" s="9" t="s">
        <v>10</v>
      </c>
      <c r="G303" s="10">
        <v>51</v>
      </c>
      <c r="H303" s="10">
        <v>54</v>
      </c>
      <c r="I303" s="10">
        <v>57</v>
      </c>
      <c r="J303" s="13">
        <f t="shared" si="520"/>
        <v>45000</v>
      </c>
      <c r="K303" s="13">
        <f t="shared" si="521"/>
        <v>45000</v>
      </c>
      <c r="L303" s="13">
        <f t="shared" si="522"/>
        <v>90000</v>
      </c>
    </row>
    <row r="304" spans="1:12" s="12" customFormat="1" ht="15.75">
      <c r="A304" s="8">
        <v>43213</v>
      </c>
      <c r="B304" s="9" t="s">
        <v>33</v>
      </c>
      <c r="C304" s="9">
        <v>1200</v>
      </c>
      <c r="D304" s="9">
        <v>600</v>
      </c>
      <c r="E304" s="9">
        <v>10</v>
      </c>
      <c r="F304" s="9" t="s">
        <v>10</v>
      </c>
      <c r="G304" s="10">
        <v>34</v>
      </c>
      <c r="H304" s="10">
        <v>37</v>
      </c>
      <c r="I304" s="10">
        <v>41</v>
      </c>
      <c r="J304" s="13">
        <f t="shared" si="520"/>
        <v>18000</v>
      </c>
      <c r="K304" s="13">
        <f t="shared" si="521"/>
        <v>24000</v>
      </c>
      <c r="L304" s="13">
        <f t="shared" si="522"/>
        <v>42000</v>
      </c>
    </row>
    <row r="305" spans="1:12" s="12" customFormat="1" ht="15.75">
      <c r="A305" s="8">
        <v>43213</v>
      </c>
      <c r="B305" s="9" t="s">
        <v>33</v>
      </c>
      <c r="C305" s="9">
        <v>1200</v>
      </c>
      <c r="D305" s="9">
        <v>600</v>
      </c>
      <c r="E305" s="9">
        <v>10</v>
      </c>
      <c r="F305" s="9" t="s">
        <v>10</v>
      </c>
      <c r="G305" s="10">
        <v>27</v>
      </c>
      <c r="H305" s="10">
        <v>31.5</v>
      </c>
      <c r="I305" s="10">
        <v>0</v>
      </c>
      <c r="J305" s="13">
        <f t="shared" si="520"/>
        <v>27000</v>
      </c>
      <c r="K305" s="13" t="str">
        <f t="shared" si="521"/>
        <v>0.00</v>
      </c>
      <c r="L305" s="13">
        <f t="shared" si="522"/>
        <v>27000</v>
      </c>
    </row>
    <row r="306" spans="1:12" s="12" customFormat="1" ht="15.75">
      <c r="A306" s="8">
        <v>43210</v>
      </c>
      <c r="B306" s="9" t="s">
        <v>32</v>
      </c>
      <c r="C306" s="9">
        <v>820</v>
      </c>
      <c r="D306" s="9">
        <v>900</v>
      </c>
      <c r="E306" s="9">
        <v>10</v>
      </c>
      <c r="F306" s="9" t="s">
        <v>10</v>
      </c>
      <c r="G306" s="10">
        <v>17</v>
      </c>
      <c r="H306" s="10">
        <v>21</v>
      </c>
      <c r="I306" s="10">
        <v>25</v>
      </c>
      <c r="J306" s="13">
        <f t="shared" si="520"/>
        <v>36000</v>
      </c>
      <c r="K306" s="13">
        <f t="shared" si="521"/>
        <v>36000</v>
      </c>
      <c r="L306" s="13">
        <f t="shared" si="522"/>
        <v>72000</v>
      </c>
    </row>
    <row r="307" spans="1:12" s="12" customFormat="1" ht="15.75">
      <c r="A307" s="8">
        <v>43210</v>
      </c>
      <c r="B307" s="9" t="s">
        <v>20</v>
      </c>
      <c r="C307" s="9">
        <v>850</v>
      </c>
      <c r="D307" s="9">
        <v>1200</v>
      </c>
      <c r="E307" s="9">
        <v>10</v>
      </c>
      <c r="F307" s="9" t="s">
        <v>10</v>
      </c>
      <c r="G307" s="10">
        <v>31</v>
      </c>
      <c r="H307" s="10">
        <v>35</v>
      </c>
      <c r="I307" s="10">
        <v>39</v>
      </c>
      <c r="J307" s="13">
        <f t="shared" si="520"/>
        <v>48000</v>
      </c>
      <c r="K307" s="13">
        <f t="shared" si="521"/>
        <v>48000</v>
      </c>
      <c r="L307" s="13">
        <f t="shared" si="522"/>
        <v>96000</v>
      </c>
    </row>
    <row r="308" spans="1:12" s="12" customFormat="1" ht="15.75">
      <c r="A308" s="8">
        <v>43208</v>
      </c>
      <c r="B308" s="9" t="s">
        <v>31</v>
      </c>
      <c r="C308" s="9">
        <v>880</v>
      </c>
      <c r="D308" s="9">
        <v>1000</v>
      </c>
      <c r="E308" s="9">
        <v>10</v>
      </c>
      <c r="F308" s="9" t="s">
        <v>10</v>
      </c>
      <c r="G308" s="10">
        <v>15.6</v>
      </c>
      <c r="H308" s="10">
        <v>18.899999999999999</v>
      </c>
      <c r="I308" s="10">
        <v>0</v>
      </c>
      <c r="J308" s="13">
        <f t="shared" si="520"/>
        <v>32999.999999999985</v>
      </c>
      <c r="K308" s="13" t="str">
        <f t="shared" si="521"/>
        <v>0.00</v>
      </c>
      <c r="L308" s="13">
        <f t="shared" si="522"/>
        <v>32999.999999999985</v>
      </c>
    </row>
    <row r="309" spans="1:12" s="12" customFormat="1" ht="15.75">
      <c r="A309" s="8">
        <v>43207</v>
      </c>
      <c r="B309" s="9" t="s">
        <v>30</v>
      </c>
      <c r="C309" s="9">
        <v>1520</v>
      </c>
      <c r="D309" s="9">
        <v>600</v>
      </c>
      <c r="E309" s="9">
        <v>10</v>
      </c>
      <c r="F309" s="9" t="s">
        <v>10</v>
      </c>
      <c r="G309" s="10">
        <v>12</v>
      </c>
      <c r="H309" s="10">
        <v>13</v>
      </c>
      <c r="I309" s="10">
        <v>0</v>
      </c>
      <c r="J309" s="13">
        <f t="shared" si="520"/>
        <v>6000</v>
      </c>
      <c r="K309" s="13" t="str">
        <f t="shared" si="521"/>
        <v>0.00</v>
      </c>
      <c r="L309" s="13">
        <f t="shared" si="522"/>
        <v>6000</v>
      </c>
    </row>
    <row r="310" spans="1:12" s="12" customFormat="1" ht="15.75">
      <c r="A310" s="8">
        <v>43203</v>
      </c>
      <c r="B310" s="9" t="s">
        <v>29</v>
      </c>
      <c r="C310" s="9">
        <v>320</v>
      </c>
      <c r="D310" s="9">
        <v>2000</v>
      </c>
      <c r="E310" s="9">
        <v>10</v>
      </c>
      <c r="F310" s="9" t="s">
        <v>10</v>
      </c>
      <c r="G310" s="10">
        <v>15.55</v>
      </c>
      <c r="H310" s="10">
        <v>16.5</v>
      </c>
      <c r="I310" s="10">
        <v>17.5</v>
      </c>
      <c r="J310" s="13">
        <f t="shared" si="520"/>
        <v>18999.999999999985</v>
      </c>
      <c r="K310" s="13">
        <f t="shared" si="521"/>
        <v>20000</v>
      </c>
      <c r="L310" s="13">
        <f t="shared" si="522"/>
        <v>38999.999999999985</v>
      </c>
    </row>
    <row r="311" spans="1:12" s="12" customFormat="1" ht="15.75">
      <c r="A311" s="8">
        <v>43202</v>
      </c>
      <c r="B311" s="9" t="s">
        <v>28</v>
      </c>
      <c r="C311" s="9">
        <v>540</v>
      </c>
      <c r="D311" s="9">
        <v>2000</v>
      </c>
      <c r="E311" s="9">
        <v>10</v>
      </c>
      <c r="F311" s="9" t="s">
        <v>10</v>
      </c>
      <c r="G311" s="10">
        <v>12.2</v>
      </c>
      <c r="H311" s="10">
        <v>13.2</v>
      </c>
      <c r="I311" s="10">
        <v>14.2</v>
      </c>
      <c r="J311" s="13">
        <f t="shared" si="520"/>
        <v>20000</v>
      </c>
      <c r="K311" s="13">
        <f t="shared" si="521"/>
        <v>20000</v>
      </c>
      <c r="L311" s="13">
        <f t="shared" si="522"/>
        <v>40000</v>
      </c>
    </row>
    <row r="312" spans="1:12" s="12" customFormat="1" ht="15.75">
      <c r="A312" s="8">
        <v>43201</v>
      </c>
      <c r="B312" s="9" t="s">
        <v>27</v>
      </c>
      <c r="C312" s="9">
        <v>270</v>
      </c>
      <c r="D312" s="9">
        <v>2500</v>
      </c>
      <c r="E312" s="9">
        <v>10</v>
      </c>
      <c r="F312" s="9" t="s">
        <v>10</v>
      </c>
      <c r="G312" s="10">
        <v>8.5</v>
      </c>
      <c r="H312" s="10">
        <v>10.5</v>
      </c>
      <c r="I312" s="10">
        <v>12.5</v>
      </c>
      <c r="J312" s="13">
        <f t="shared" si="520"/>
        <v>50000</v>
      </c>
      <c r="K312" s="13">
        <f t="shared" si="521"/>
        <v>50000</v>
      </c>
      <c r="L312" s="13">
        <f t="shared" si="522"/>
        <v>100000</v>
      </c>
    </row>
    <row r="313" spans="1:12" s="12" customFormat="1" ht="15.75">
      <c r="A313" s="8">
        <v>43200</v>
      </c>
      <c r="B313" s="9" t="s">
        <v>26</v>
      </c>
      <c r="C313" s="9">
        <v>300</v>
      </c>
      <c r="D313" s="9">
        <v>2000</v>
      </c>
      <c r="E313" s="9">
        <v>10</v>
      </c>
      <c r="F313" s="9" t="s">
        <v>10</v>
      </c>
      <c r="G313" s="10">
        <v>5.5</v>
      </c>
      <c r="H313" s="10">
        <v>6.2</v>
      </c>
      <c r="I313" s="10">
        <v>7.1</v>
      </c>
      <c r="J313" s="13">
        <f t="shared" si="520"/>
        <v>14000.000000000004</v>
      </c>
      <c r="K313" s="13">
        <f t="shared" si="521"/>
        <v>17999.999999999989</v>
      </c>
      <c r="L313" s="13">
        <f t="shared" si="522"/>
        <v>31999.999999999993</v>
      </c>
    </row>
    <row r="314" spans="1:12" s="12" customFormat="1" ht="15.75">
      <c r="A314" s="8">
        <v>43194</v>
      </c>
      <c r="B314" s="9" t="s">
        <v>25</v>
      </c>
      <c r="C314" s="9">
        <v>210</v>
      </c>
      <c r="D314" s="9">
        <v>2800</v>
      </c>
      <c r="E314" s="9">
        <v>10</v>
      </c>
      <c r="F314" s="9" t="s">
        <v>10</v>
      </c>
      <c r="G314" s="10">
        <v>12</v>
      </c>
      <c r="H314" s="10">
        <v>14</v>
      </c>
      <c r="I314" s="10">
        <v>16</v>
      </c>
      <c r="J314" s="13">
        <f t="shared" si="520"/>
        <v>56000</v>
      </c>
      <c r="K314" s="13">
        <f t="shared" si="521"/>
        <v>56000</v>
      </c>
      <c r="L314" s="13">
        <f t="shared" si="522"/>
        <v>112000</v>
      </c>
    </row>
    <row r="315" spans="1:12" s="12" customFormat="1" ht="15.75">
      <c r="A315" s="8">
        <v>43187</v>
      </c>
      <c r="B315" s="9" t="s">
        <v>24</v>
      </c>
      <c r="C315" s="9">
        <v>940</v>
      </c>
      <c r="D315" s="9">
        <v>1500</v>
      </c>
      <c r="E315" s="9">
        <v>10</v>
      </c>
      <c r="F315" s="9" t="s">
        <v>10</v>
      </c>
      <c r="G315" s="10">
        <v>16.25</v>
      </c>
      <c r="H315" s="10">
        <v>24.5</v>
      </c>
      <c r="I315" s="10">
        <v>26.5</v>
      </c>
      <c r="J315" s="13">
        <f t="shared" si="520"/>
        <v>123750</v>
      </c>
      <c r="K315" s="13">
        <f t="shared" si="521"/>
        <v>30000</v>
      </c>
      <c r="L315" s="13">
        <f t="shared" si="522"/>
        <v>153750</v>
      </c>
    </row>
    <row r="316" spans="1:12" s="12" customFormat="1" ht="15.75">
      <c r="A316" s="8">
        <v>43185</v>
      </c>
      <c r="B316" s="9" t="s">
        <v>24</v>
      </c>
      <c r="C316" s="9">
        <v>920</v>
      </c>
      <c r="D316" s="9">
        <v>1500</v>
      </c>
      <c r="E316" s="9">
        <v>10</v>
      </c>
      <c r="F316" s="9" t="s">
        <v>10</v>
      </c>
      <c r="G316" s="10">
        <v>22.5</v>
      </c>
      <c r="H316" s="10">
        <v>18.25</v>
      </c>
      <c r="I316" s="10">
        <v>20.25</v>
      </c>
      <c r="J316" s="13">
        <f t="shared" si="520"/>
        <v>-63750</v>
      </c>
      <c r="K316" s="13">
        <f t="shared" si="521"/>
        <v>30000</v>
      </c>
      <c r="L316" s="13">
        <f t="shared" si="522"/>
        <v>-33750</v>
      </c>
    </row>
    <row r="317" spans="1:12" s="12" customFormat="1" ht="15.75">
      <c r="A317" s="8">
        <v>43185</v>
      </c>
      <c r="B317" s="9" t="s">
        <v>24</v>
      </c>
      <c r="C317" s="9">
        <v>920</v>
      </c>
      <c r="D317" s="9">
        <v>1500</v>
      </c>
      <c r="E317" s="9">
        <v>10</v>
      </c>
      <c r="F317" s="9" t="s">
        <v>10</v>
      </c>
      <c r="G317" s="10">
        <v>3.95</v>
      </c>
      <c r="H317" s="10">
        <v>5</v>
      </c>
      <c r="I317" s="10">
        <v>6</v>
      </c>
      <c r="J317" s="13">
        <f t="shared" si="520"/>
        <v>15749.999999999998</v>
      </c>
      <c r="K317" s="13">
        <f t="shared" si="521"/>
        <v>15000</v>
      </c>
      <c r="L317" s="13">
        <f t="shared" si="522"/>
        <v>30750</v>
      </c>
    </row>
    <row r="318" spans="1:12" s="12" customFormat="1" ht="15.75">
      <c r="A318" s="8">
        <v>43178</v>
      </c>
      <c r="B318" s="9" t="s">
        <v>23</v>
      </c>
      <c r="C318" s="9">
        <v>130</v>
      </c>
      <c r="D318" s="9">
        <v>4000</v>
      </c>
      <c r="E318" s="9">
        <v>10</v>
      </c>
      <c r="F318" s="9" t="s">
        <v>10</v>
      </c>
      <c r="G318" s="10">
        <v>30</v>
      </c>
      <c r="H318" s="10">
        <v>33</v>
      </c>
      <c r="I318" s="10">
        <v>36</v>
      </c>
      <c r="J318" s="13">
        <f t="shared" si="520"/>
        <v>120000</v>
      </c>
      <c r="K318" s="13">
        <f t="shared" si="521"/>
        <v>120000</v>
      </c>
      <c r="L318" s="13">
        <f t="shared" si="522"/>
        <v>240000</v>
      </c>
    </row>
    <row r="319" spans="1:12" s="12" customFormat="1" ht="15.75">
      <c r="A319" s="8">
        <v>43171</v>
      </c>
      <c r="B319" s="9" t="s">
        <v>22</v>
      </c>
      <c r="C319" s="9">
        <v>900</v>
      </c>
      <c r="D319" s="9">
        <v>750</v>
      </c>
      <c r="E319" s="9">
        <v>10</v>
      </c>
      <c r="F319" s="9" t="s">
        <v>10</v>
      </c>
      <c r="G319" s="10">
        <v>28</v>
      </c>
      <c r="H319" s="10">
        <v>31</v>
      </c>
      <c r="I319" s="10">
        <v>34</v>
      </c>
      <c r="J319" s="13">
        <f t="shared" si="520"/>
        <v>22500</v>
      </c>
      <c r="K319" s="13">
        <f t="shared" si="521"/>
        <v>22500</v>
      </c>
      <c r="L319" s="13">
        <f t="shared" si="522"/>
        <v>45000</v>
      </c>
    </row>
    <row r="320" spans="1:12" s="12" customFormat="1" ht="15.75">
      <c r="A320" s="8">
        <v>43157</v>
      </c>
      <c r="B320" s="9" t="s">
        <v>21</v>
      </c>
      <c r="C320" s="9">
        <v>600</v>
      </c>
      <c r="D320" s="9">
        <v>1000</v>
      </c>
      <c r="E320" s="9">
        <v>10</v>
      </c>
      <c r="F320" s="9" t="s">
        <v>10</v>
      </c>
      <c r="G320" s="10">
        <v>34.5</v>
      </c>
      <c r="H320" s="10">
        <v>36.799999999999997</v>
      </c>
      <c r="I320" s="10">
        <v>38.5</v>
      </c>
      <c r="J320" s="13">
        <f t="shared" si="520"/>
        <v>22999.999999999971</v>
      </c>
      <c r="K320" s="13">
        <f t="shared" si="521"/>
        <v>17000.000000000029</v>
      </c>
      <c r="L320" s="13">
        <f t="shared" si="522"/>
        <v>40000</v>
      </c>
    </row>
    <row r="321" spans="1:12" s="12" customFormat="1" ht="15.75" customHeight="1">
      <c r="A321" s="8">
        <v>43154</v>
      </c>
      <c r="B321" s="9" t="s">
        <v>20</v>
      </c>
      <c r="C321" s="9">
        <v>760</v>
      </c>
      <c r="D321" s="9">
        <v>1200</v>
      </c>
      <c r="E321" s="9">
        <v>10</v>
      </c>
      <c r="F321" s="9" t="s">
        <v>10</v>
      </c>
      <c r="G321" s="10">
        <v>28</v>
      </c>
      <c r="H321" s="10">
        <v>31</v>
      </c>
      <c r="I321" s="10">
        <v>34</v>
      </c>
      <c r="J321" s="13">
        <f>IF(F321="BUY",(H321-G321)*E321*D321,(G321-H321)*D321)</f>
        <v>36000</v>
      </c>
      <c r="K321" s="13">
        <f>IF(I321=0,"0.00",IF(F321="BUY",E321*(I321-H321)*D321,(H321-I321)*D321))</f>
        <v>36000</v>
      </c>
      <c r="L321" s="13">
        <f t="shared" ref="L321" si="525">SUM(J321,K321)</f>
        <v>72000</v>
      </c>
    </row>
    <row r="322" spans="1:12" s="12" customFormat="1">
      <c r="A322"/>
      <c r="B322"/>
      <c r="C322"/>
      <c r="D322"/>
      <c r="E322"/>
      <c r="F322"/>
      <c r="G322"/>
      <c r="H322"/>
      <c r="I322"/>
      <c r="J322" s="27" t="s">
        <v>11</v>
      </c>
      <c r="K322" s="28"/>
      <c r="L322" s="31">
        <f>SUM(L8:L320)</f>
        <v>18715478.25</v>
      </c>
    </row>
    <row r="323" spans="1:12" s="12" customFormat="1">
      <c r="A323"/>
      <c r="B323"/>
      <c r="C323"/>
      <c r="D323"/>
      <c r="E323"/>
      <c r="F323"/>
      <c r="G323"/>
      <c r="H323"/>
      <c r="I323"/>
      <c r="J323" s="29"/>
      <c r="K323" s="30"/>
      <c r="L323" s="32"/>
    </row>
    <row r="324" spans="1:12" s="12" customFormat="1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s="12" customFormat="1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s="12" customFormat="1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s="12" customFormat="1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s="12" customFormat="1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s="12" customFormat="1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s="12" customFormat="1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s="12" customFormat="1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s="12" customFormat="1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s="12" customFormat="1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s="12" customFormat="1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s="12" customFormat="1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s="12" customFormat="1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s="12" customFormat="1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s="12" customFormat="1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s="12" customFormat="1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s="12" customFormat="1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s="12" customFormat="1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s="12" customFormat="1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s="12" customFormat="1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s="12" customFormat="1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s="12" customFormat="1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s="12" customFormat="1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s="12" customFormat="1">
      <c r="A347"/>
      <c r="B347"/>
      <c r="C347"/>
      <c r="D347"/>
      <c r="E347"/>
      <c r="F347"/>
      <c r="G347"/>
      <c r="H347"/>
      <c r="I347"/>
      <c r="J347"/>
      <c r="K347"/>
      <c r="L347"/>
    </row>
    <row r="348" spans="1:12" s="12" customFormat="1">
      <c r="A348"/>
      <c r="B348"/>
      <c r="C348"/>
      <c r="D348"/>
      <c r="E348"/>
      <c r="F348"/>
      <c r="G348"/>
      <c r="H348"/>
      <c r="I348"/>
      <c r="J348"/>
      <c r="K348"/>
      <c r="L348"/>
    </row>
    <row r="349" spans="1:12" s="12" customFormat="1">
      <c r="A349"/>
      <c r="B349"/>
      <c r="C349"/>
      <c r="D349"/>
      <c r="E349"/>
      <c r="F349"/>
      <c r="G349"/>
      <c r="H349"/>
      <c r="I349"/>
      <c r="J349"/>
      <c r="K349"/>
      <c r="L349"/>
    </row>
    <row r="350" spans="1:12" s="12" customFormat="1">
      <c r="A350"/>
      <c r="B350"/>
      <c r="C350"/>
      <c r="D350"/>
      <c r="E350"/>
      <c r="F350"/>
      <c r="G350"/>
      <c r="H350"/>
      <c r="I350"/>
      <c r="J350"/>
      <c r="K350"/>
      <c r="L350"/>
    </row>
    <row r="351" spans="1:12" s="12" customFormat="1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s="12" customFormat="1">
      <c r="A352"/>
      <c r="B352"/>
      <c r="C352"/>
      <c r="D352"/>
      <c r="E352"/>
      <c r="F352"/>
      <c r="G352"/>
      <c r="H352"/>
      <c r="I352"/>
      <c r="J352"/>
      <c r="K352"/>
      <c r="L352"/>
    </row>
    <row r="353" spans="1:12" s="12" customFormat="1">
      <c r="A353"/>
      <c r="B353"/>
      <c r="C353"/>
      <c r="D353"/>
      <c r="E353"/>
      <c r="F353"/>
      <c r="G353"/>
      <c r="H353"/>
      <c r="I353"/>
      <c r="J353"/>
      <c r="K353"/>
      <c r="L353"/>
    </row>
    <row r="354" spans="1:12" ht="15" customHeight="1"/>
    <row r="355" spans="1:12" ht="15" customHeight="1"/>
  </sheetData>
  <mergeCells count="15">
    <mergeCell ref="J5:K6"/>
    <mergeCell ref="L5:L7"/>
    <mergeCell ref="J322:K323"/>
    <mergeCell ref="L322:L323"/>
    <mergeCell ref="C2:I3"/>
    <mergeCell ref="G5:G7"/>
    <mergeCell ref="H5:H7"/>
    <mergeCell ref="I5:I7"/>
    <mergeCell ref="E5:E7"/>
    <mergeCell ref="L1:M4"/>
    <mergeCell ref="A5:A7"/>
    <mergeCell ref="B5:B7"/>
    <mergeCell ref="C5:C7"/>
    <mergeCell ref="D5:D7"/>
    <mergeCell ref="F5:F7"/>
  </mergeCells>
  <conditionalFormatting sqref="J5:J7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OPTION SIGNATURE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</dc:creator>
  <cp:lastModifiedBy>abc</cp:lastModifiedBy>
  <dcterms:created xsi:type="dcterms:W3CDTF">2018-02-14T12:48:06Z</dcterms:created>
  <dcterms:modified xsi:type="dcterms:W3CDTF">2019-12-24T11:11:22Z</dcterms:modified>
</cp:coreProperties>
</file>