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440" windowHeight="7725"/>
  </bookViews>
  <sheets>
    <sheet name="OPTION PLATINUM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J9" i="1"/>
  <c r="L9" s="1"/>
  <c r="K10" l="1"/>
  <c r="J10"/>
  <c r="L10" s="1"/>
  <c r="J11" l="1"/>
  <c r="L11" s="1"/>
  <c r="J12"/>
  <c r="L12" s="1"/>
  <c r="K13" l="1"/>
  <c r="J13"/>
  <c r="L13" l="1"/>
  <c r="J14" l="1"/>
  <c r="L14" s="1"/>
  <c r="J15" l="1"/>
  <c r="L15" s="1"/>
  <c r="J16" l="1"/>
  <c r="L16" l="1"/>
  <c r="K17" l="1"/>
  <c r="J17"/>
  <c r="L17" l="1"/>
  <c r="J18"/>
  <c r="L18" s="1"/>
  <c r="K19"/>
  <c r="J19"/>
  <c r="L19" l="1"/>
  <c r="K20"/>
  <c r="J20"/>
  <c r="L20" l="1"/>
  <c r="J21"/>
  <c r="L21" s="1"/>
  <c r="J22" l="1"/>
  <c r="L22" s="1"/>
  <c r="K23"/>
  <c r="J23"/>
  <c r="L23" l="1"/>
  <c r="K24" l="1"/>
  <c r="J24"/>
  <c r="K25"/>
  <c r="J25"/>
  <c r="K26"/>
  <c r="J26"/>
  <c r="L25" l="1"/>
  <c r="L26"/>
  <c r="L24"/>
  <c r="K27" l="1"/>
  <c r="J27"/>
  <c r="L27" l="1"/>
  <c r="J28"/>
  <c r="J29"/>
  <c r="L28" l="1"/>
  <c r="L29"/>
  <c r="K30" l="1"/>
  <c r="J30"/>
  <c r="L30" l="1"/>
  <c r="K31" l="1"/>
  <c r="J31"/>
  <c r="K32"/>
  <c r="J32"/>
  <c r="L32" l="1"/>
  <c r="L31"/>
  <c r="J33"/>
  <c r="L33" s="1"/>
  <c r="K34"/>
  <c r="J34"/>
  <c r="K35"/>
  <c r="J35"/>
  <c r="L34" l="1"/>
  <c r="L35"/>
  <c r="K36" l="1"/>
  <c r="J36"/>
  <c r="L36" l="1"/>
  <c r="K38"/>
  <c r="J38"/>
  <c r="K39"/>
  <c r="J39"/>
  <c r="K40"/>
  <c r="J40"/>
  <c r="L38" l="1"/>
  <c r="L40"/>
  <c r="L39"/>
  <c r="J37"/>
  <c r="L37" l="1"/>
  <c r="J41" l="1"/>
  <c r="L41" s="1"/>
  <c r="J42" l="1"/>
  <c r="L42" l="1"/>
  <c r="K43" l="1"/>
  <c r="J43"/>
  <c r="L43" l="1"/>
  <c r="J44"/>
  <c r="L44" s="1"/>
  <c r="J45" l="1"/>
  <c r="L45" s="1"/>
  <c r="J46" l="1"/>
  <c r="L46" s="1"/>
  <c r="K47" l="1"/>
  <c r="J47"/>
  <c r="J48"/>
  <c r="L48" s="1"/>
  <c r="L47" l="1"/>
  <c r="J49"/>
  <c r="L49" s="1"/>
  <c r="J50" l="1"/>
  <c r="L50" l="1"/>
  <c r="K51" l="1"/>
  <c r="J51"/>
  <c r="J52"/>
  <c r="L51" l="1"/>
  <c r="L52"/>
  <c r="K53" l="1"/>
  <c r="J53"/>
  <c r="J54"/>
  <c r="L54" s="1"/>
  <c r="L53" l="1"/>
  <c r="J55"/>
  <c r="L55" s="1"/>
  <c r="J56" l="1"/>
  <c r="L56" s="1"/>
  <c r="K57" l="1"/>
  <c r="J57"/>
  <c r="L57" l="1"/>
  <c r="K58" l="1"/>
  <c r="J58"/>
  <c r="J59"/>
  <c r="L59" s="1"/>
  <c r="L58" l="1"/>
  <c r="J60"/>
  <c r="L60" l="1"/>
  <c r="K61" l="1"/>
  <c r="L61" s="1"/>
  <c r="J61"/>
  <c r="J62" l="1"/>
  <c r="L62" s="1"/>
  <c r="J63"/>
  <c r="L63" s="1"/>
  <c r="K64" l="1"/>
  <c r="J64"/>
  <c r="J65"/>
  <c r="L65" s="1"/>
  <c r="L64" l="1"/>
  <c r="J66"/>
  <c r="L66" l="1"/>
  <c r="K67" l="1"/>
  <c r="J67"/>
  <c r="J68"/>
  <c r="L68" s="1"/>
  <c r="L67" l="1"/>
  <c r="J69"/>
  <c r="L69" s="1"/>
  <c r="J71"/>
  <c r="L71" s="1"/>
  <c r="J70"/>
  <c r="L70" s="1"/>
  <c r="J72" l="1"/>
  <c r="L72" s="1"/>
  <c r="J73" l="1"/>
  <c r="L73" l="1"/>
  <c r="K74" l="1"/>
  <c r="J74"/>
  <c r="L74" l="1"/>
  <c r="K75" l="1"/>
  <c r="J75"/>
  <c r="L75" l="1"/>
  <c r="J77"/>
  <c r="L77" s="1"/>
  <c r="J78" l="1"/>
  <c r="L78" s="1"/>
  <c r="K79"/>
  <c r="J79"/>
  <c r="L79" l="1"/>
  <c r="J80"/>
  <c r="L80" s="1"/>
  <c r="J81" l="1"/>
  <c r="L81" s="1"/>
  <c r="J82"/>
  <c r="L82" s="1"/>
  <c r="J83" l="1"/>
  <c r="L83" s="1"/>
  <c r="J84"/>
  <c r="L84" s="1"/>
  <c r="J85"/>
  <c r="L85" s="1"/>
  <c r="J86" l="1"/>
  <c r="L86" s="1"/>
  <c r="J87"/>
  <c r="L87" s="1"/>
  <c r="J88"/>
  <c r="L88" s="1"/>
  <c r="J89" l="1"/>
  <c r="L89" s="1"/>
  <c r="J90" l="1"/>
  <c r="L90" s="1"/>
  <c r="K91" l="1"/>
  <c r="J91"/>
  <c r="L91" l="1"/>
  <c r="K92"/>
  <c r="J92"/>
  <c r="L92" l="1"/>
  <c r="J93"/>
  <c r="L93" s="1"/>
  <c r="J94" l="1"/>
  <c r="L94" s="1"/>
  <c r="J95" l="1"/>
  <c r="L95" s="1"/>
  <c r="J96" l="1"/>
  <c r="L96" s="1"/>
  <c r="J97" l="1"/>
  <c r="L97" s="1"/>
  <c r="J98"/>
  <c r="L98" s="1"/>
  <c r="J99"/>
  <c r="L99" s="1"/>
  <c r="K100" l="1"/>
  <c r="J100"/>
  <c r="L100" l="1"/>
  <c r="K101" l="1"/>
  <c r="J101"/>
  <c r="L101" l="1"/>
  <c r="K102"/>
  <c r="J102"/>
  <c r="L102" l="1"/>
  <c r="J103"/>
  <c r="L103" s="1"/>
  <c r="J104"/>
  <c r="L104" s="1"/>
  <c r="K114"/>
  <c r="J114"/>
  <c r="K105"/>
  <c r="J105"/>
  <c r="L114" l="1"/>
  <c r="L105"/>
  <c r="J106" l="1"/>
  <c r="L106" s="1"/>
  <c r="J107" l="1"/>
  <c r="L107" s="1"/>
  <c r="J108"/>
  <c r="L108" s="1"/>
  <c r="K109" l="1"/>
  <c r="J109"/>
  <c r="L109" l="1"/>
  <c r="J110"/>
  <c r="L110" s="1"/>
  <c r="J111"/>
  <c r="L111" s="1"/>
  <c r="K112" l="1"/>
  <c r="J112"/>
  <c r="L112" l="1"/>
  <c r="J113"/>
  <c r="L113" s="1"/>
  <c r="J115" l="1"/>
  <c r="K116"/>
  <c r="J116"/>
  <c r="L116" l="1"/>
  <c r="L115"/>
  <c r="J117" l="1"/>
  <c r="L117" l="1"/>
  <c r="J118" l="1"/>
  <c r="J119"/>
  <c r="K119"/>
  <c r="L119" l="1"/>
  <c r="L118"/>
  <c r="K120" l="1"/>
  <c r="J120"/>
  <c r="L120" l="1"/>
  <c r="K121" l="1"/>
  <c r="J121"/>
  <c r="L121" l="1"/>
  <c r="J122"/>
  <c r="L122" s="1"/>
  <c r="K123" l="1"/>
  <c r="J123"/>
  <c r="L123" l="1"/>
  <c r="J124"/>
  <c r="L124" s="1"/>
  <c r="J125" l="1"/>
  <c r="L125" s="1"/>
  <c r="J126" l="1"/>
  <c r="L126" s="1"/>
  <c r="J127" l="1"/>
  <c r="L127" s="1"/>
  <c r="J128" l="1"/>
  <c r="L128" s="1"/>
  <c r="J129" l="1"/>
  <c r="L129" l="1"/>
  <c r="K130" l="1"/>
  <c r="J130"/>
  <c r="J131"/>
  <c r="K131"/>
  <c r="L130" l="1"/>
  <c r="L131"/>
  <c r="J132"/>
  <c r="L132" s="1"/>
  <c r="J133" l="1"/>
  <c r="L133" l="1"/>
  <c r="K134" l="1"/>
  <c r="J134"/>
  <c r="L134" l="1"/>
  <c r="K135" l="1"/>
  <c r="J135"/>
  <c r="L135" l="1"/>
  <c r="K136"/>
  <c r="J136"/>
  <c r="L136" l="1"/>
  <c r="K137" l="1"/>
  <c r="J137"/>
  <c r="L137" l="1"/>
  <c r="J138"/>
  <c r="L138" s="1"/>
  <c r="J139" l="1"/>
  <c r="L139" s="1"/>
  <c r="J140" l="1"/>
  <c r="L140" s="1"/>
  <c r="J141" l="1"/>
  <c r="L141" s="1"/>
  <c r="J142" l="1"/>
  <c r="L142" s="1"/>
  <c r="J143" l="1"/>
  <c r="L143" s="1"/>
  <c r="J144" l="1"/>
  <c r="L144" s="1"/>
  <c r="K145" l="1"/>
  <c r="J145"/>
  <c r="L145" l="1"/>
  <c r="K146"/>
  <c r="J146"/>
  <c r="L146" l="1"/>
  <c r="J147"/>
  <c r="L147" s="1"/>
  <c r="J148" l="1"/>
  <c r="L148" s="1"/>
  <c r="J149" l="1"/>
  <c r="L149" s="1"/>
  <c r="J150" l="1"/>
  <c r="L150" l="1"/>
  <c r="J152" l="1"/>
  <c r="L152" s="1"/>
  <c r="K151"/>
  <c r="J151"/>
  <c r="J153"/>
  <c r="L153" s="1"/>
  <c r="L151" l="1"/>
  <c r="J154"/>
  <c r="L154" s="1"/>
  <c r="J155"/>
  <c r="L155" s="1"/>
  <c r="J156" l="1"/>
  <c r="L156" s="1"/>
  <c r="K157" l="1"/>
  <c r="J157"/>
  <c r="K158"/>
  <c r="J158"/>
  <c r="L157" l="1"/>
  <c r="L158"/>
  <c r="K159"/>
  <c r="J159"/>
  <c r="J160"/>
  <c r="L160" s="1"/>
  <c r="L159" l="1"/>
  <c r="J161"/>
  <c r="K161"/>
  <c r="L161" l="1"/>
  <c r="J162"/>
  <c r="L162" s="1"/>
  <c r="J163" l="1"/>
  <c r="L163" s="1"/>
  <c r="K164"/>
  <c r="J164"/>
  <c r="L164" l="1"/>
  <c r="K165" l="1"/>
  <c r="J165"/>
  <c r="L165" l="1"/>
  <c r="J166"/>
  <c r="L166" s="1"/>
  <c r="J167"/>
  <c r="L167" s="1"/>
  <c r="K168" l="1"/>
  <c r="J168"/>
  <c r="L168" l="1"/>
  <c r="J169" l="1"/>
  <c r="L169" s="1"/>
  <c r="K171" l="1"/>
  <c r="J171"/>
  <c r="J170"/>
  <c r="L170" s="1"/>
  <c r="L171" l="1"/>
  <c r="J172"/>
  <c r="L172" s="1"/>
  <c r="L173"/>
  <c r="J174" l="1"/>
  <c r="L174" l="1"/>
  <c r="K175" l="1"/>
  <c r="J175"/>
  <c r="L175" l="1"/>
  <c r="K176" l="1"/>
  <c r="J176"/>
  <c r="K177"/>
  <c r="J177"/>
  <c r="L177" l="1"/>
  <c r="L176"/>
  <c r="K178" l="1"/>
  <c r="J178"/>
  <c r="L178" l="1"/>
  <c r="J179"/>
  <c r="L179" l="1"/>
  <c r="K180" l="1"/>
  <c r="J180"/>
  <c r="L180" l="1"/>
  <c r="J182" l="1"/>
  <c r="L182" s="1"/>
  <c r="K181"/>
  <c r="J181"/>
  <c r="L181" l="1"/>
  <c r="K183"/>
  <c r="J183"/>
  <c r="K184"/>
  <c r="J184"/>
  <c r="L183" l="1"/>
  <c r="L184"/>
  <c r="K185" l="1"/>
  <c r="J185"/>
  <c r="L185" l="1"/>
  <c r="J187"/>
  <c r="L187" s="1"/>
  <c r="J186"/>
  <c r="L186" s="1"/>
  <c r="J188" l="1"/>
  <c r="L188" s="1"/>
  <c r="J189" l="1"/>
  <c r="L189" s="1"/>
  <c r="K190" l="1"/>
  <c r="K191" l="1"/>
  <c r="J191"/>
  <c r="L191" l="1"/>
  <c r="K192"/>
  <c r="J192"/>
  <c r="L192" l="1"/>
  <c r="J193" l="1"/>
  <c r="L193" s="1"/>
  <c r="J195" l="1"/>
  <c r="L195" s="1"/>
  <c r="J194" l="1"/>
  <c r="J196"/>
  <c r="L196" s="1"/>
  <c r="L194" l="1"/>
  <c r="J197" l="1"/>
  <c r="L197" s="1"/>
  <c r="J198" l="1"/>
  <c r="L198" s="1"/>
  <c r="J199"/>
  <c r="L199" s="1"/>
  <c r="K200" l="1"/>
  <c r="J200"/>
  <c r="K201"/>
  <c r="J201"/>
  <c r="L201" l="1"/>
  <c r="L200"/>
  <c r="J202"/>
  <c r="L202" s="1"/>
  <c r="J203" l="1"/>
  <c r="L203" s="1"/>
  <c r="J204" l="1"/>
  <c r="L204" s="1"/>
  <c r="J205" l="1"/>
  <c r="L205" s="1"/>
  <c r="J206" l="1"/>
  <c r="L206" s="1"/>
  <c r="J207" l="1"/>
  <c r="L207" s="1"/>
  <c r="J208"/>
  <c r="L208" s="1"/>
  <c r="J209" l="1"/>
  <c r="L209" s="1"/>
  <c r="J210" l="1"/>
  <c r="L210" s="1"/>
  <c r="J211"/>
  <c r="L211" s="1"/>
  <c r="J212" l="1"/>
  <c r="L212" s="1"/>
  <c r="J213"/>
  <c r="L213" s="1"/>
  <c r="J214" l="1"/>
  <c r="L214" s="1"/>
  <c r="J215" l="1"/>
  <c r="L215" s="1"/>
  <c r="J216" l="1"/>
  <c r="L216" s="1"/>
  <c r="J217" l="1"/>
  <c r="L217" s="1"/>
  <c r="J218" l="1"/>
  <c r="L218" s="1"/>
  <c r="K219" l="1"/>
  <c r="J219"/>
  <c r="L219" l="1"/>
  <c r="J220"/>
  <c r="L220" s="1"/>
  <c r="J221" l="1"/>
  <c r="L221" l="1"/>
  <c r="K222" l="1"/>
  <c r="J222"/>
  <c r="L222" l="1"/>
  <c r="J223"/>
  <c r="L223" l="1"/>
  <c r="K224" l="1"/>
  <c r="J224"/>
  <c r="L224" l="1"/>
  <c r="K225" l="1"/>
  <c r="J225"/>
  <c r="L225" l="1"/>
  <c r="K226" l="1"/>
  <c r="J226"/>
  <c r="L226" l="1"/>
  <c r="K227" l="1"/>
  <c r="J227"/>
  <c r="L227" l="1"/>
  <c r="K228"/>
  <c r="J228"/>
  <c r="J229"/>
  <c r="L229" s="1"/>
  <c r="L228" l="1"/>
  <c r="J230"/>
  <c r="L230" l="1"/>
  <c r="J231" l="1"/>
  <c r="L231" s="1"/>
  <c r="J232"/>
  <c r="K233"/>
  <c r="J233"/>
  <c r="K234"/>
  <c r="J234"/>
  <c r="L234" l="1"/>
  <c r="L233"/>
  <c r="L232"/>
  <c r="J235" l="1"/>
  <c r="L235" s="1"/>
  <c r="J236"/>
  <c r="L236" s="1"/>
  <c r="J237"/>
  <c r="L237" s="1"/>
  <c r="J238" l="1"/>
  <c r="L238" s="1"/>
  <c r="J239" l="1"/>
  <c r="L239" s="1"/>
  <c r="J240" l="1"/>
  <c r="L240" l="1"/>
  <c r="K241" l="1"/>
  <c r="J241"/>
  <c r="L241" l="1"/>
  <c r="K242"/>
  <c r="J242"/>
  <c r="L242" l="1"/>
  <c r="K243" l="1"/>
  <c r="J243"/>
  <c r="L243" l="1"/>
  <c r="J244"/>
  <c r="L244" s="1"/>
  <c r="J245"/>
  <c r="L245" l="1"/>
  <c r="J246" l="1"/>
  <c r="L246" s="1"/>
  <c r="J247"/>
  <c r="K248"/>
  <c r="J248"/>
  <c r="K249"/>
  <c r="J249"/>
  <c r="K250"/>
  <c r="J250"/>
  <c r="K251"/>
  <c r="J251"/>
  <c r="L250" l="1"/>
  <c r="L247"/>
  <c r="L248"/>
  <c r="L249"/>
  <c r="L251"/>
  <c r="K252" l="1"/>
  <c r="J252"/>
  <c r="L252" l="1"/>
  <c r="K253"/>
  <c r="J253"/>
  <c r="L253" l="1"/>
  <c r="K254"/>
  <c r="J254"/>
  <c r="L254" l="1"/>
  <c r="K255" l="1"/>
  <c r="J255"/>
  <c r="L255" l="1"/>
  <c r="K256" l="1"/>
  <c r="J256"/>
  <c r="L256" l="1"/>
  <c r="K257"/>
  <c r="J257"/>
  <c r="L257" l="1"/>
  <c r="K258" l="1"/>
  <c r="J258"/>
  <c r="J259"/>
  <c r="L258" l="1"/>
  <c r="L259"/>
  <c r="K260" l="1"/>
  <c r="J260"/>
  <c r="L260" l="1"/>
  <c r="K261" l="1"/>
  <c r="J261"/>
  <c r="L261" l="1"/>
  <c r="K262" l="1"/>
  <c r="J262"/>
  <c r="L262" l="1"/>
  <c r="J263"/>
  <c r="L263" s="1"/>
  <c r="J264" l="1"/>
  <c r="L264" s="1"/>
  <c r="K265"/>
  <c r="J265"/>
  <c r="K266"/>
  <c r="J266"/>
  <c r="L265" l="1"/>
  <c r="L266"/>
  <c r="K267" l="1"/>
  <c r="J267"/>
  <c r="L267" l="1"/>
  <c r="J268"/>
  <c r="L268" s="1"/>
  <c r="J269"/>
  <c r="J270"/>
  <c r="L270" s="1"/>
  <c r="L269" l="1"/>
  <c r="J271" l="1"/>
  <c r="L271" s="1"/>
  <c r="J272"/>
  <c r="L272" s="1"/>
  <c r="J273" l="1"/>
  <c r="K274"/>
  <c r="J274"/>
  <c r="L274" l="1"/>
  <c r="L273"/>
  <c r="J275"/>
  <c r="L275" s="1"/>
  <c r="J276"/>
  <c r="L276" s="1"/>
  <c r="J277" l="1"/>
  <c r="L277" l="1"/>
  <c r="K278"/>
  <c r="J278"/>
  <c r="L278" l="1"/>
  <c r="J306"/>
  <c r="L306" s="1"/>
  <c r="K305"/>
  <c r="J305"/>
  <c r="K304"/>
  <c r="J304"/>
  <c r="J303"/>
  <c r="L303" s="1"/>
  <c r="J302"/>
  <c r="L302" s="1"/>
  <c r="J301"/>
  <c r="L301" s="1"/>
  <c r="J300"/>
  <c r="L300" s="1"/>
  <c r="K299"/>
  <c r="J299"/>
  <c r="J298"/>
  <c r="L298" s="1"/>
  <c r="J297"/>
  <c r="L297" s="1"/>
  <c r="J296"/>
  <c r="L296" s="1"/>
  <c r="K295"/>
  <c r="J295"/>
  <c r="K294"/>
  <c r="J294"/>
  <c r="K293"/>
  <c r="J293"/>
  <c r="K292"/>
  <c r="J292"/>
  <c r="K291"/>
  <c r="J291"/>
  <c r="J290"/>
  <c r="L290" s="1"/>
  <c r="J289"/>
  <c r="L289" s="1"/>
  <c r="J288"/>
  <c r="L288" s="1"/>
  <c r="J287"/>
  <c r="L287" s="1"/>
  <c r="L286"/>
  <c r="J285"/>
  <c r="L285" s="1"/>
  <c r="L293" l="1"/>
  <c r="L295"/>
  <c r="L291"/>
  <c r="L299"/>
  <c r="L305"/>
  <c r="L304"/>
  <c r="L294"/>
  <c r="L292"/>
  <c r="J307"/>
  <c r="L307" s="1"/>
  <c r="J308"/>
  <c r="L308" s="1"/>
  <c r="J309"/>
  <c r="L309" s="1"/>
  <c r="J310"/>
  <c r="L310" s="1"/>
  <c r="J311"/>
  <c r="L311" s="1"/>
  <c r="J312"/>
  <c r="L312" s="1"/>
  <c r="J313"/>
  <c r="L313" s="1"/>
  <c r="J314"/>
  <c r="K314"/>
  <c r="J315"/>
  <c r="K315"/>
  <c r="J316"/>
  <c r="L316" s="1"/>
  <c r="J317"/>
  <c r="L317" s="1"/>
  <c r="J318"/>
  <c r="K318"/>
  <c r="J319"/>
  <c r="L319" s="1"/>
  <c r="J320"/>
  <c r="K320"/>
  <c r="J321"/>
  <c r="K321"/>
  <c r="J322"/>
  <c r="L322" s="1"/>
  <c r="J323"/>
  <c r="K323"/>
  <c r="J324"/>
  <c r="K324"/>
  <c r="J325"/>
  <c r="L325" s="1"/>
  <c r="J326"/>
  <c r="L326" s="1"/>
  <c r="J327"/>
  <c r="K327"/>
  <c r="J328"/>
  <c r="K328"/>
  <c r="J329"/>
  <c r="L329" s="1"/>
  <c r="J330"/>
  <c r="K330"/>
  <c r="J331"/>
  <c r="L331" s="1"/>
  <c r="J332"/>
  <c r="L332" s="1"/>
  <c r="J333"/>
  <c r="K333"/>
  <c r="J334"/>
  <c r="K334"/>
  <c r="J335"/>
  <c r="L335" s="1"/>
  <c r="J336"/>
  <c r="L336" s="1"/>
  <c r="J337"/>
  <c r="L337" s="1"/>
  <c r="J338"/>
  <c r="L338" s="1"/>
  <c r="J339"/>
  <c r="L339" s="1"/>
  <c r="J340"/>
  <c r="K340"/>
  <c r="J341"/>
  <c r="K341"/>
  <c r="J342"/>
  <c r="L342" s="1"/>
  <c r="J343"/>
  <c r="L343" s="1"/>
  <c r="J344"/>
  <c r="K344"/>
  <c r="J345"/>
  <c r="L345" s="1"/>
  <c r="J346"/>
  <c r="L346" s="1"/>
  <c r="J347"/>
  <c r="L347" s="1"/>
  <c r="J348"/>
  <c r="K348"/>
  <c r="J349"/>
  <c r="K349"/>
  <c r="J350"/>
  <c r="K350"/>
  <c r="J351"/>
  <c r="K351"/>
  <c r="J352"/>
  <c r="L352" s="1"/>
  <c r="J353"/>
  <c r="K353"/>
  <c r="J354"/>
  <c r="L354" s="1"/>
  <c r="J355"/>
  <c r="L355" s="1"/>
  <c r="J356"/>
  <c r="K356"/>
  <c r="J357"/>
  <c r="K357"/>
  <c r="J358"/>
  <c r="L358" s="1"/>
  <c r="J359"/>
  <c r="L359" s="1"/>
  <c r="J360"/>
  <c r="K360"/>
  <c r="J361"/>
  <c r="L361" s="1"/>
  <c r="J279"/>
  <c r="L279" s="1"/>
  <c r="L351" l="1"/>
  <c r="L321"/>
  <c r="L340"/>
  <c r="L360"/>
  <c r="L353"/>
  <c r="L327"/>
  <c r="L356"/>
  <c r="L344"/>
  <c r="L328"/>
  <c r="L333"/>
  <c r="L324"/>
  <c r="L318"/>
  <c r="L315"/>
  <c r="L314"/>
  <c r="L341"/>
  <c r="L334"/>
  <c r="L320"/>
  <c r="L349"/>
  <c r="L348"/>
  <c r="L357"/>
  <c r="L350"/>
  <c r="L330"/>
  <c r="L323"/>
  <c r="K382"/>
  <c r="J382"/>
  <c r="J381"/>
  <c r="L381" s="1"/>
  <c r="J380"/>
  <c r="L380" s="1"/>
  <c r="K379"/>
  <c r="J379"/>
  <c r="K378"/>
  <c r="J378"/>
  <c r="K377"/>
  <c r="J377"/>
  <c r="K376"/>
  <c r="J376"/>
  <c r="K375"/>
  <c r="J375"/>
  <c r="J374"/>
  <c r="L374" s="1"/>
  <c r="J373"/>
  <c r="L373" s="1"/>
  <c r="J372"/>
  <c r="L372" s="1"/>
  <c r="K371"/>
  <c r="J371"/>
  <c r="K370"/>
  <c r="J370"/>
  <c r="J369"/>
  <c r="L369" s="1"/>
  <c r="J368"/>
  <c r="L368" s="1"/>
  <c r="K367"/>
  <c r="J367"/>
  <c r="K366"/>
  <c r="J366"/>
  <c r="K365"/>
  <c r="J365"/>
  <c r="K364"/>
  <c r="J364"/>
  <c r="K363"/>
  <c r="J363"/>
  <c r="K362"/>
  <c r="J362"/>
  <c r="L376" l="1"/>
  <c r="L377"/>
  <c r="L382"/>
  <c r="L362"/>
  <c r="L363"/>
  <c r="L365"/>
  <c r="L366"/>
  <c r="L367"/>
  <c r="L370"/>
  <c r="L379"/>
  <c r="L378"/>
  <c r="L364"/>
  <c r="L371"/>
  <c r="L375"/>
  <c r="J280"/>
  <c r="L280" s="1"/>
  <c r="K281" l="1"/>
  <c r="J281"/>
  <c r="K282"/>
  <c r="J282"/>
  <c r="K283"/>
  <c r="J283"/>
  <c r="K284"/>
  <c r="J284"/>
  <c r="J406"/>
  <c r="L406" s="1"/>
  <c r="J405"/>
  <c r="L405" s="1"/>
  <c r="J404"/>
  <c r="L404" s="1"/>
  <c r="J403"/>
  <c r="L403" s="1"/>
  <c r="K402"/>
  <c r="J402"/>
  <c r="J401"/>
  <c r="L401" s="1"/>
  <c r="K400"/>
  <c r="J400"/>
  <c r="J399"/>
  <c r="L399" s="1"/>
  <c r="J398"/>
  <c r="L398" s="1"/>
  <c r="K397"/>
  <c r="J397"/>
  <c r="J396"/>
  <c r="L396" s="1"/>
  <c r="K395"/>
  <c r="J395"/>
  <c r="J394"/>
  <c r="L394" s="1"/>
  <c r="J393"/>
  <c r="L393" s="1"/>
  <c r="J392"/>
  <c r="L392" s="1"/>
  <c r="J391"/>
  <c r="L391" s="1"/>
  <c r="J390"/>
  <c r="L390" s="1"/>
  <c r="K389"/>
  <c r="J389"/>
  <c r="K388"/>
  <c r="J388"/>
  <c r="J387"/>
  <c r="L387" s="1"/>
  <c r="K386"/>
  <c r="J386"/>
  <c r="K385"/>
  <c r="J385"/>
  <c r="K384"/>
  <c r="J384"/>
  <c r="K383"/>
  <c r="J383"/>
  <c r="L283" l="1"/>
  <c r="L281"/>
  <c r="L282"/>
  <c r="L388"/>
  <c r="L395"/>
  <c r="L284"/>
  <c r="L389"/>
  <c r="L397"/>
  <c r="L385"/>
  <c r="L386"/>
  <c r="L383"/>
  <c r="L384"/>
  <c r="L400"/>
  <c r="L402"/>
  <c r="J409" l="1"/>
  <c r="L409" s="1"/>
  <c r="J450"/>
  <c r="L450" s="1"/>
  <c r="K449"/>
  <c r="J449"/>
  <c r="K448"/>
  <c r="J448"/>
  <c r="K447"/>
  <c r="J447"/>
  <c r="K446"/>
  <c r="J446"/>
  <c r="K445"/>
  <c r="J445"/>
  <c r="K444"/>
  <c r="J444"/>
  <c r="K443"/>
  <c r="J443"/>
  <c r="K442"/>
  <c r="J442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K432"/>
  <c r="J432"/>
  <c r="K431"/>
  <c r="J431"/>
  <c r="K430"/>
  <c r="J430"/>
  <c r="K429"/>
  <c r="J429"/>
  <c r="K428"/>
  <c r="J428"/>
  <c r="K427"/>
  <c r="J427"/>
  <c r="K426"/>
  <c r="J426"/>
  <c r="K425"/>
  <c r="J425"/>
  <c r="K424"/>
  <c r="J424"/>
  <c r="K423"/>
  <c r="J423"/>
  <c r="K422"/>
  <c r="J422"/>
  <c r="K421"/>
  <c r="J421"/>
  <c r="K420"/>
  <c r="J420"/>
  <c r="K419"/>
  <c r="J419"/>
  <c r="K418"/>
  <c r="J418"/>
  <c r="K417"/>
  <c r="J417"/>
  <c r="K416"/>
  <c r="J416"/>
  <c r="K415"/>
  <c r="J415"/>
  <c r="K414"/>
  <c r="J414"/>
  <c r="J413"/>
  <c r="L413" s="1"/>
  <c r="K412"/>
  <c r="J412"/>
  <c r="J411"/>
  <c r="L411" s="1"/>
  <c r="K410"/>
  <c r="J410"/>
  <c r="K408"/>
  <c r="J408"/>
  <c r="J407"/>
  <c r="L407" s="1"/>
  <c r="J451"/>
  <c r="K451"/>
  <c r="J452"/>
  <c r="L452" s="1"/>
  <c r="J453"/>
  <c r="L453" s="1"/>
  <c r="J454"/>
  <c r="L454" s="1"/>
  <c r="J455"/>
  <c r="L455" s="1"/>
  <c r="J456"/>
  <c r="L456" s="1"/>
  <c r="J457"/>
  <c r="L457" s="1"/>
  <c r="J458"/>
  <c r="L458" s="1"/>
  <c r="J459"/>
  <c r="L459" s="1"/>
  <c r="J460"/>
  <c r="K460"/>
  <c r="J461"/>
  <c r="L461" s="1"/>
  <c r="J462"/>
  <c r="L462" s="1"/>
  <c r="J463"/>
  <c r="K463"/>
  <c r="J464"/>
  <c r="K464"/>
  <c r="J465"/>
  <c r="L465" s="1"/>
  <c r="J466"/>
  <c r="L466" s="1"/>
  <c r="J467"/>
  <c r="L467" s="1"/>
  <c r="J468"/>
  <c r="K468"/>
  <c r="J469"/>
  <c r="K469"/>
  <c r="J470"/>
  <c r="K470"/>
  <c r="L464" l="1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5"/>
  <c r="L444"/>
  <c r="L446"/>
  <c r="L447"/>
  <c r="L448"/>
  <c r="L449"/>
  <c r="L469"/>
  <c r="L470"/>
  <c r="L463"/>
  <c r="L451"/>
  <c r="L412"/>
  <c r="L460"/>
  <c r="L408"/>
  <c r="L410"/>
  <c r="L468"/>
  <c r="L471" l="1"/>
</calcChain>
</file>

<file path=xl/sharedStrings.xml><?xml version="1.0" encoding="utf-8"?>
<sst xmlns="http://schemas.openxmlformats.org/spreadsheetml/2006/main" count="941" uniqueCount="216">
  <si>
    <t>DATE</t>
  </si>
  <si>
    <t>SCRIP</t>
  </si>
  <si>
    <t>STRIKE PRICE</t>
  </si>
  <si>
    <t>LOT</t>
  </si>
  <si>
    <t>RECO</t>
  </si>
  <si>
    <t>RATE</t>
  </si>
  <si>
    <t>TGT1</t>
  </si>
  <si>
    <t>TGT2</t>
  </si>
  <si>
    <t>PROFIT / LOSS</t>
  </si>
  <si>
    <t>TOTAL P &amp; L</t>
  </si>
  <si>
    <t>BUY</t>
  </si>
  <si>
    <t>TOTAL PROFIT</t>
  </si>
  <si>
    <t>NCC PUT</t>
  </si>
  <si>
    <t>LOT SIZE</t>
  </si>
  <si>
    <t>UBL CALL</t>
  </si>
  <si>
    <t>OPTION PLATINUM</t>
  </si>
  <si>
    <t>JETAIRWAYS CALL</t>
  </si>
  <si>
    <t>TATASTEEL CALL</t>
  </si>
  <si>
    <t>TATAGLOBAL PUT</t>
  </si>
  <si>
    <t>TV18BRDCST CALL</t>
  </si>
  <si>
    <t>ULTRATECHCEMENT CALL</t>
  </si>
  <si>
    <t>INFRATEL PUT</t>
  </si>
  <si>
    <t>L&amp;TFH PUT</t>
  </si>
  <si>
    <t>DLF PUT</t>
  </si>
  <si>
    <t>SRTRANSFIN CALL</t>
  </si>
  <si>
    <t>HEXWARE CALL</t>
  </si>
  <si>
    <t>INDUSINDBANK CALL</t>
  </si>
  <si>
    <t>CENTURYTEX CALL</t>
  </si>
  <si>
    <t>ZEEL CALL</t>
  </si>
  <si>
    <t>APOLLOHOSPITAL CALL</t>
  </si>
  <si>
    <t>AJANTAPHARMA CALL</t>
  </si>
  <si>
    <t>ICICIBANK CALL</t>
  </si>
  <si>
    <t>ASIANPAINT CALL</t>
  </si>
  <si>
    <t>FORTIS CALL</t>
  </si>
  <si>
    <t>RELCAPITAL CALL</t>
  </si>
  <si>
    <t>CANFINHOME CALL</t>
  </si>
  <si>
    <t>MINDTREE CALL</t>
  </si>
  <si>
    <t>IDBI CALL</t>
  </si>
  <si>
    <t>BANKBARODA PUT</t>
  </si>
  <si>
    <t>RELCAPITAL PUT</t>
  </si>
  <si>
    <t>PNB PUT</t>
  </si>
  <si>
    <t>APOLLOTYRE CALL</t>
  </si>
  <si>
    <t>HCLTECH CALL</t>
  </si>
  <si>
    <t>BHARATFORGE CALL</t>
  </si>
  <si>
    <t>INDIGO CALL</t>
  </si>
  <si>
    <t>ASHOKLEY CALL</t>
  </si>
  <si>
    <t>HDFC PUT</t>
  </si>
  <si>
    <t>JSWSTEL CALL</t>
  </si>
  <si>
    <t>LT CALL</t>
  </si>
  <si>
    <t>TVSMOTOR PUT</t>
  </si>
  <si>
    <t>IOC CALL</t>
  </si>
  <si>
    <t>HDFC CALL</t>
  </si>
  <si>
    <t>IBULHSGFIN CALL</t>
  </si>
  <si>
    <t>PCJEWELLER PUT</t>
  </si>
  <si>
    <t>UPL CALL</t>
  </si>
  <si>
    <t>TECHM CALL</t>
  </si>
  <si>
    <t>BIOCON CALL</t>
  </si>
  <si>
    <t>JINDALSTEL CALL</t>
  </si>
  <si>
    <t>JUBFOOD CALL</t>
  </si>
  <si>
    <t>HINDZINC PUT</t>
  </si>
  <si>
    <t>ADANIENT CALL</t>
  </si>
  <si>
    <t>JUSTDIAL CALL</t>
  </si>
  <si>
    <t>ICIL CALL</t>
  </si>
  <si>
    <t>PCJEWELLER CALL</t>
  </si>
  <si>
    <t>NIFTY PUT</t>
  </si>
  <si>
    <t>SAIL CALL</t>
  </si>
  <si>
    <t>TITAN CALL</t>
  </si>
  <si>
    <t>BERGERPAINT CALL</t>
  </si>
  <si>
    <t>BPCL CALL</t>
  </si>
  <si>
    <t>CANARABANK PUTS</t>
  </si>
  <si>
    <t>TV18BRDCST PUT</t>
  </si>
  <si>
    <t>ULTRATECHCEMENT PUT</t>
  </si>
  <si>
    <t>CANARABANK CALL</t>
  </si>
  <si>
    <t>IOC PUT</t>
  </si>
  <si>
    <t>ORIENTALBANK CALL</t>
  </si>
  <si>
    <t>VEDL PUT</t>
  </si>
  <si>
    <t>GODREJCP CALL</t>
  </si>
  <si>
    <t>SUNPHARMA CALL</t>
  </si>
  <si>
    <t>NIITTECH CALL</t>
  </si>
  <si>
    <t>KSCL CALL</t>
  </si>
  <si>
    <t>EQUITAS</t>
  </si>
  <si>
    <t>YESBANK CALL</t>
  </si>
  <si>
    <t>PCJWELLER PUT</t>
  </si>
  <si>
    <t>L&amp;TFH CALL</t>
  </si>
  <si>
    <t>ICICIPRULI CALL</t>
  </si>
  <si>
    <t>AMARAJABAT CALL</t>
  </si>
  <si>
    <t>TATAELXSI CALL</t>
  </si>
  <si>
    <t>NATIONALALUM CALL</t>
  </si>
  <si>
    <t>TITAN PUT</t>
  </si>
  <si>
    <t>EQUITAS CALL</t>
  </si>
  <si>
    <t>INDIANBANK CALL</t>
  </si>
  <si>
    <t>HAVELL CALL</t>
  </si>
  <si>
    <t>IRB CALL</t>
  </si>
  <si>
    <t>CASTROLIND CALL</t>
  </si>
  <si>
    <t>TATAMOTOR CALL</t>
  </si>
  <si>
    <t>KOTAKBANK CALL</t>
  </si>
  <si>
    <t>AXISBANK CALL</t>
  </si>
  <si>
    <t>DHFL CALL</t>
  </si>
  <si>
    <t>AMBUJACE PUT</t>
  </si>
  <si>
    <t>ULTRATECH PUT</t>
  </si>
  <si>
    <t>ARVIND CALL</t>
  </si>
  <si>
    <t>FEDERALBANK PUT</t>
  </si>
  <si>
    <t>HINUNILVR CALL</t>
  </si>
  <si>
    <t>RCOM CALL</t>
  </si>
  <si>
    <t>BAJFINANCE CALL</t>
  </si>
  <si>
    <t>BAJAJFINERV CALL</t>
  </si>
  <si>
    <t>GSFC PUT</t>
  </si>
  <si>
    <t>BHARATFORGE PUT</t>
  </si>
  <si>
    <t>KTKBANK CALL</t>
  </si>
  <si>
    <t>TATASTEEL PUT</t>
  </si>
  <si>
    <t>SYNDICATEBANK CALL</t>
  </si>
  <si>
    <t>BHEL CALL</t>
  </si>
  <si>
    <t>TORNTPOWER CALL</t>
  </si>
  <si>
    <t>CGPOWER PUT</t>
  </si>
  <si>
    <t>MCX CALL</t>
  </si>
  <si>
    <t>PFC CALL</t>
  </si>
  <si>
    <t>MCDOWELL-N CALL</t>
  </si>
  <si>
    <t>AUROPHARMA CALL</t>
  </si>
  <si>
    <t>JINDALSTEL PUT</t>
  </si>
  <si>
    <t>BATAINDIA CALLL</t>
  </si>
  <si>
    <t>JPASSOCIATE CALL</t>
  </si>
  <si>
    <t>INDIACEMMENT CALL</t>
  </si>
  <si>
    <t>CANBANK PUT</t>
  </si>
  <si>
    <t>MOTHERSUMI PUT</t>
  </si>
  <si>
    <t>JETAIRWAYS PUT</t>
  </si>
  <si>
    <t>HINDZINC CALL</t>
  </si>
  <si>
    <t>SUNTV PUT</t>
  </si>
  <si>
    <t>BATAINDIA CALL</t>
  </si>
  <si>
    <t>MFSL CALL</t>
  </si>
  <si>
    <t>JINDALSTEEL CALL</t>
  </si>
  <si>
    <t>RELIANCE CALL</t>
  </si>
  <si>
    <t>HINDPETRO CALL</t>
  </si>
  <si>
    <t>BAJAJAUTO CALL</t>
  </si>
  <si>
    <t>CIPLA CALL</t>
  </si>
  <si>
    <t>PNB CALL</t>
  </si>
  <si>
    <t>BAJFINANCE PUT</t>
  </si>
  <si>
    <t>JUSTDIAL PUT</t>
  </si>
  <si>
    <t>WOCKPHARMA CALL</t>
  </si>
  <si>
    <t>JINDALTEEL PUT</t>
  </si>
  <si>
    <t>MUTHOOTFIN CALL</t>
  </si>
  <si>
    <t>DHFL PUT</t>
  </si>
  <si>
    <t>BALRAMPURCHI CALL</t>
  </si>
  <si>
    <t>HINDALCO CALL</t>
  </si>
  <si>
    <t>MINDTRE PUT</t>
  </si>
  <si>
    <t>JISALEQS CALL</t>
  </si>
  <si>
    <t>ADANIENT PUT</t>
  </si>
  <si>
    <t>MANAPPURAM CALL</t>
  </si>
  <si>
    <t>NCC CALL</t>
  </si>
  <si>
    <t>INFIBEAM PUT</t>
  </si>
  <si>
    <t>JINDALSTEEL PUT</t>
  </si>
  <si>
    <t>UPL PUT</t>
  </si>
  <si>
    <t>SAIL PUT</t>
  </si>
  <si>
    <t>MOTHERSUMI CALL</t>
  </si>
  <si>
    <t>JISALJLEQS PUT</t>
  </si>
  <si>
    <t>SRF CALL</t>
  </si>
  <si>
    <t>CAPF CALL</t>
  </si>
  <si>
    <t>EQUITSA CALL</t>
  </si>
  <si>
    <t>BEML CALL</t>
  </si>
  <si>
    <t>FEDERALBANK CALL</t>
  </si>
  <si>
    <t>BEML PUT</t>
  </si>
  <si>
    <t>STAR CALL</t>
  </si>
  <si>
    <t>SRT PUT</t>
  </si>
  <si>
    <t>STAR PUT</t>
  </si>
  <si>
    <t>HEXAWARE CALL</t>
  </si>
  <si>
    <t>SRT CALL</t>
  </si>
  <si>
    <t>SRF PUT</t>
  </si>
  <si>
    <t>ZEEL PUT</t>
  </si>
  <si>
    <t>HINDALCO PUT</t>
  </si>
  <si>
    <t>KSCL PUT</t>
  </si>
  <si>
    <t>INDIACEM PUT</t>
  </si>
  <si>
    <t>TATACOMM CALL</t>
  </si>
  <si>
    <t>BSOFT PUT</t>
  </si>
  <si>
    <t>RECLTD CALL</t>
  </si>
  <si>
    <t>DLF CALL</t>
  </si>
  <si>
    <t>ICICIPRULIFE CALL</t>
  </si>
  <si>
    <t>MUTHOOTFI CALL</t>
  </si>
  <si>
    <t>TATAMTRDVR CALL</t>
  </si>
  <si>
    <t>JUSTDIA CALL</t>
  </si>
  <si>
    <t>JUSTDIA PUT</t>
  </si>
  <si>
    <t>RECLTD PUT</t>
  </si>
  <si>
    <t>DCBBANK CALL</t>
  </si>
  <si>
    <t>PCJWELLER CALL</t>
  </si>
  <si>
    <t>TATAMOTRDVR CALL</t>
  </si>
  <si>
    <t>INDIGO PUT</t>
  </si>
  <si>
    <t>ULTRATEC CALL</t>
  </si>
  <si>
    <t>JINDASTEEL CALL</t>
  </si>
  <si>
    <t>JISLJALEQ CALL</t>
  </si>
  <si>
    <t>ULTRACEMCO CALL</t>
  </si>
  <si>
    <t>BANKINDIA PUT</t>
  </si>
  <si>
    <t>NBCC PUT</t>
  </si>
  <si>
    <t>IBULHSGFIN PUT</t>
  </si>
  <si>
    <t>YESBANK PUT</t>
  </si>
  <si>
    <t>TATAMOTOR PUT</t>
  </si>
  <si>
    <t>IBULHSGFI CALL</t>
  </si>
  <si>
    <t>HOLD</t>
  </si>
  <si>
    <t>MCX PUT</t>
  </si>
  <si>
    <t>MUTHOOTFI PUT</t>
  </si>
  <si>
    <t>HCLTECH PUT</t>
  </si>
  <si>
    <t>TATAGLOBAL CALL</t>
  </si>
  <si>
    <t>PFC PUT</t>
  </si>
  <si>
    <t>IBULHSGFI PUT</t>
  </si>
  <si>
    <t>STOPLOSS</t>
  </si>
  <si>
    <t>COALINDIA CALL</t>
  </si>
  <si>
    <t>VOLTAS CALL</t>
  </si>
  <si>
    <t>BPCL PUT</t>
  </si>
  <si>
    <t>PEL PUT</t>
  </si>
  <si>
    <t>PEL CALL</t>
  </si>
  <si>
    <t>NMDC CALL</t>
  </si>
  <si>
    <t>BAJFINACE CALL</t>
  </si>
  <si>
    <t>DRREEDY CALL</t>
  </si>
  <si>
    <t>INFRATEL CALL</t>
  </si>
  <si>
    <t>IDEA CALL</t>
  </si>
  <si>
    <t>ADANIPORTS CALL</t>
  </si>
  <si>
    <t>BHARTIARTL CALL</t>
  </si>
  <si>
    <t>BHARTIARTEL CALL</t>
  </si>
  <si>
    <t>RBLBANK PUT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</si>
</sst>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</numFmts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167" fontId="4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168" fontId="4" fillId="3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66" fontId="7" fillId="3" borderId="10" xfId="0" applyNumberFormat="1" applyFon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942975</xdr:colOff>
      <xdr:row>3</xdr:row>
      <xdr:rowOff>238125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526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2"/>
  <sheetViews>
    <sheetView tabSelected="1" workbookViewId="0">
      <selection activeCell="A9" sqref="A9:XFD9"/>
    </sheetView>
  </sheetViews>
  <sheetFormatPr defaultColWidth="16.140625" defaultRowHeight="15"/>
  <cols>
    <col min="1" max="1" width="17.140625" customWidth="1"/>
    <col min="2" max="2" width="24.42578125" bestFit="1" customWidth="1"/>
    <col min="3" max="3" width="13.7109375" bestFit="1" customWidth="1"/>
    <col min="4" max="5" width="10" customWidth="1"/>
    <col min="6" max="6" width="8.5703125" customWidth="1"/>
    <col min="7" max="7" width="8.28515625" customWidth="1"/>
    <col min="8" max="8" width="8.5703125" customWidth="1"/>
    <col min="9" max="9" width="7.42578125" customWidth="1"/>
    <col min="10" max="10" width="12.140625" customWidth="1"/>
    <col min="11" max="11" width="12.7109375" customWidth="1"/>
    <col min="12" max="12" width="15" customWidth="1"/>
  </cols>
  <sheetData>
    <row r="1" spans="1:13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3"/>
      <c r="M1" s="33"/>
    </row>
    <row r="2" spans="1:13" ht="15" customHeight="1">
      <c r="A2" s="3"/>
      <c r="B2" s="4"/>
      <c r="C2" s="33" t="s">
        <v>15</v>
      </c>
      <c r="D2" s="33"/>
      <c r="E2" s="33"/>
      <c r="F2" s="33"/>
      <c r="G2" s="33"/>
      <c r="H2" s="33"/>
      <c r="I2" s="33"/>
      <c r="J2" s="4"/>
      <c r="K2" s="4"/>
      <c r="L2" s="33"/>
      <c r="M2" s="33"/>
    </row>
    <row r="3" spans="1:13" ht="15" customHeight="1">
      <c r="A3" s="3"/>
      <c r="B3" s="4"/>
      <c r="C3" s="33"/>
      <c r="D3" s="33"/>
      <c r="E3" s="33"/>
      <c r="F3" s="33"/>
      <c r="G3" s="33"/>
      <c r="H3" s="33"/>
      <c r="I3" s="33"/>
      <c r="J3" s="4"/>
      <c r="K3" s="4"/>
      <c r="L3" s="33"/>
      <c r="M3" s="33"/>
    </row>
    <row r="4" spans="1:13" ht="21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33"/>
      <c r="M4" s="33"/>
    </row>
    <row r="5" spans="1:13" ht="15.75" customHeight="1">
      <c r="A5" s="18" t="s">
        <v>0</v>
      </c>
      <c r="B5" s="19" t="s">
        <v>1</v>
      </c>
      <c r="C5" s="21" t="s">
        <v>2</v>
      </c>
      <c r="D5" s="19" t="s">
        <v>13</v>
      </c>
      <c r="E5" s="21" t="s">
        <v>3</v>
      </c>
      <c r="F5" s="19" t="s">
        <v>4</v>
      </c>
      <c r="G5" s="34" t="s">
        <v>5</v>
      </c>
      <c r="H5" s="34" t="s">
        <v>6</v>
      </c>
      <c r="I5" s="34" t="s">
        <v>7</v>
      </c>
      <c r="J5" s="19" t="s">
        <v>8</v>
      </c>
      <c r="K5" s="19"/>
      <c r="L5" s="24" t="s">
        <v>9</v>
      </c>
      <c r="M5" s="14"/>
    </row>
    <row r="6" spans="1:13" ht="15.75" customHeight="1">
      <c r="A6" s="18"/>
      <c r="B6" s="20"/>
      <c r="C6" s="22"/>
      <c r="D6" s="19"/>
      <c r="E6" s="22"/>
      <c r="F6" s="19"/>
      <c r="G6" s="34"/>
      <c r="H6" s="34"/>
      <c r="I6" s="34"/>
      <c r="J6" s="19"/>
      <c r="K6" s="19"/>
      <c r="L6" s="25"/>
      <c r="M6" s="16" t="s">
        <v>201</v>
      </c>
    </row>
    <row r="7" spans="1:13" ht="15.75">
      <c r="A7" s="18"/>
      <c r="B7" s="20"/>
      <c r="C7" s="23"/>
      <c r="D7" s="19"/>
      <c r="E7" s="23"/>
      <c r="F7" s="19"/>
      <c r="G7" s="34"/>
      <c r="H7" s="34"/>
      <c r="I7" s="34"/>
      <c r="J7" s="7" t="s">
        <v>6</v>
      </c>
      <c r="K7" s="7" t="s">
        <v>7</v>
      </c>
      <c r="L7" s="26"/>
      <c r="M7" s="15"/>
    </row>
    <row r="8" spans="1:13" ht="15.75">
      <c r="A8" s="8"/>
      <c r="B8" s="9"/>
      <c r="C8" s="9"/>
      <c r="D8" s="9"/>
      <c r="E8" s="9"/>
      <c r="F8" s="9"/>
      <c r="G8" s="10"/>
      <c r="H8" s="10"/>
      <c r="I8" s="10"/>
      <c r="J8" s="10"/>
      <c r="K8" s="10"/>
      <c r="L8" s="11"/>
    </row>
    <row r="9" spans="1:13" s="12" customFormat="1" ht="15.75">
      <c r="A9" s="8">
        <v>43822</v>
      </c>
      <c r="B9" s="9" t="s">
        <v>129</v>
      </c>
      <c r="C9" s="9">
        <v>150</v>
      </c>
      <c r="D9" s="9">
        <v>3200</v>
      </c>
      <c r="E9" s="9">
        <v>5</v>
      </c>
      <c r="F9" s="9" t="s">
        <v>10</v>
      </c>
      <c r="G9" s="10">
        <v>10</v>
      </c>
      <c r="H9" s="10">
        <v>12.2</v>
      </c>
      <c r="I9" s="10">
        <v>13.1</v>
      </c>
      <c r="J9" s="13">
        <f t="shared" ref="J9" si="0">IF(F9="BUY",(H9-G9)*E9*D9,(G9-H9)*D9)</f>
        <v>35199.999999999985</v>
      </c>
      <c r="K9" s="13">
        <v>0</v>
      </c>
      <c r="L9" s="13">
        <f t="shared" ref="L9" si="1">SUM(J9,K9)</f>
        <v>35199.999999999985</v>
      </c>
      <c r="M9" s="11">
        <v>8.35</v>
      </c>
    </row>
    <row r="10" spans="1:13" s="12" customFormat="1" ht="15.75">
      <c r="A10" s="8">
        <v>43810</v>
      </c>
      <c r="B10" s="9" t="s">
        <v>173</v>
      </c>
      <c r="C10" s="9">
        <v>220</v>
      </c>
      <c r="D10" s="9">
        <v>2800</v>
      </c>
      <c r="E10" s="9">
        <v>5</v>
      </c>
      <c r="F10" s="9" t="s">
        <v>10</v>
      </c>
      <c r="G10" s="10">
        <v>9.8000000000000007</v>
      </c>
      <c r="H10" s="10">
        <v>10.55</v>
      </c>
      <c r="I10" s="10">
        <v>11.8</v>
      </c>
      <c r="J10" s="13">
        <f t="shared" ref="J10" si="2">IF(F10="BUY",(H10-G10)*E10*D10,(G10-H10)*D10)</f>
        <v>10500</v>
      </c>
      <c r="K10" s="13">
        <f t="shared" ref="K10" si="3">IF(I10=0,"0.00",IF(F10="BUY",E10*(I10-H10)*D10,(H10-I10)*D10))</f>
        <v>17500</v>
      </c>
      <c r="L10" s="13">
        <f t="shared" ref="L10" si="4">SUM(J10,K10)</f>
        <v>28000</v>
      </c>
      <c r="M10" s="11">
        <v>8</v>
      </c>
    </row>
    <row r="11" spans="1:13" s="12" customFormat="1" ht="15.75">
      <c r="A11" s="8">
        <v>43809</v>
      </c>
      <c r="B11" s="9" t="s">
        <v>215</v>
      </c>
      <c r="C11" s="9">
        <v>330</v>
      </c>
      <c r="D11" s="9">
        <v>1200</v>
      </c>
      <c r="E11" s="9">
        <v>5</v>
      </c>
      <c r="F11" s="9" t="s">
        <v>10</v>
      </c>
      <c r="G11" s="10">
        <v>15.05</v>
      </c>
      <c r="H11" s="10">
        <v>16.899999999999999</v>
      </c>
      <c r="I11" s="10">
        <v>19.100000000000001</v>
      </c>
      <c r="J11" s="13">
        <f t="shared" ref="J11" si="5">IF(F11="BUY",(H11-G11)*E11*D11,(G11-H11)*D11)</f>
        <v>11099.999999999987</v>
      </c>
      <c r="K11" s="13">
        <v>0</v>
      </c>
      <c r="L11" s="13">
        <f t="shared" ref="L11" si="6">SUM(J11,K11)</f>
        <v>11099.999999999987</v>
      </c>
      <c r="M11" s="11">
        <v>13</v>
      </c>
    </row>
    <row r="12" spans="1:13" s="12" customFormat="1" ht="15.75">
      <c r="A12" s="8">
        <v>43808</v>
      </c>
      <c r="B12" s="9" t="s">
        <v>196</v>
      </c>
      <c r="C12" s="9">
        <v>660</v>
      </c>
      <c r="D12" s="9">
        <v>1500</v>
      </c>
      <c r="E12" s="9">
        <v>5</v>
      </c>
      <c r="F12" s="9" t="s">
        <v>10</v>
      </c>
      <c r="G12" s="10">
        <v>8.5500000000000007</v>
      </c>
      <c r="H12" s="10">
        <v>8.5500000000000007</v>
      </c>
      <c r="I12" s="10">
        <v>0</v>
      </c>
      <c r="J12" s="13">
        <f t="shared" ref="J12" si="7">IF(F12="BUY",(H12-G12)*E12*D12,(G12-H12)*D12)</f>
        <v>0</v>
      </c>
      <c r="K12" s="13">
        <v>0</v>
      </c>
      <c r="L12" s="13">
        <f t="shared" ref="L12" si="8">SUM(J12,K12)</f>
        <v>0</v>
      </c>
      <c r="M12" s="11">
        <v>0</v>
      </c>
    </row>
    <row r="13" spans="1:13" s="12" customFormat="1" ht="15.75">
      <c r="A13" s="8">
        <v>43805</v>
      </c>
      <c r="B13" s="9" t="s">
        <v>12</v>
      </c>
      <c r="C13" s="9">
        <v>55</v>
      </c>
      <c r="D13" s="9">
        <v>8000</v>
      </c>
      <c r="E13" s="9">
        <v>5</v>
      </c>
      <c r="F13" s="9" t="s">
        <v>10</v>
      </c>
      <c r="G13" s="10">
        <v>4</v>
      </c>
      <c r="H13" s="10">
        <v>4.5999999999999996</v>
      </c>
      <c r="I13" s="10">
        <v>5</v>
      </c>
      <c r="J13" s="13">
        <f t="shared" ref="J13" si="9">IF(F13="BUY",(H13-G13)*E13*D13,(G13-H13)*D13)</f>
        <v>23999.999999999985</v>
      </c>
      <c r="K13" s="13">
        <f t="shared" ref="K13" si="10">IF(I13=0,"0.00",IF(F13="BUY",E13*(I13-H13)*D13,(H13-I13)*D13))</f>
        <v>16000.000000000015</v>
      </c>
      <c r="L13" s="13">
        <f t="shared" ref="L13" si="11">SUM(J13,K13)</f>
        <v>40000</v>
      </c>
      <c r="M13" s="11">
        <v>3.5</v>
      </c>
    </row>
    <row r="14" spans="1:13" s="12" customFormat="1" ht="15.75">
      <c r="A14" s="8">
        <v>43804</v>
      </c>
      <c r="B14" s="9" t="s">
        <v>36</v>
      </c>
      <c r="C14" s="9">
        <v>740</v>
      </c>
      <c r="D14" s="9">
        <v>600</v>
      </c>
      <c r="E14" s="9">
        <v>5</v>
      </c>
      <c r="F14" s="9" t="s">
        <v>10</v>
      </c>
      <c r="G14" s="10">
        <v>33.799999999999997</v>
      </c>
      <c r="H14" s="10">
        <v>38</v>
      </c>
      <c r="I14" s="10">
        <v>46</v>
      </c>
      <c r="J14" s="13">
        <f t="shared" ref="J14" si="12">IF(F14="BUY",(H14-G14)*E14*D14,(G14-H14)*D14)</f>
        <v>12600.000000000009</v>
      </c>
      <c r="K14" s="13">
        <v>0</v>
      </c>
      <c r="L14" s="13">
        <f t="shared" ref="L14" si="13">SUM(J14,K14)</f>
        <v>12600.000000000009</v>
      </c>
      <c r="M14" s="11">
        <v>28</v>
      </c>
    </row>
    <row r="15" spans="1:13" s="12" customFormat="1" ht="15.75">
      <c r="A15" s="8">
        <v>43803</v>
      </c>
      <c r="B15" s="9" t="s">
        <v>212</v>
      </c>
      <c r="C15" s="9">
        <v>360</v>
      </c>
      <c r="D15" s="9">
        <v>2500</v>
      </c>
      <c r="E15" s="9">
        <v>5</v>
      </c>
      <c r="F15" s="9" t="s">
        <v>10</v>
      </c>
      <c r="G15" s="10">
        <v>15.5</v>
      </c>
      <c r="H15" s="10">
        <v>16.899999999999999</v>
      </c>
      <c r="I15" s="10">
        <v>18.8</v>
      </c>
      <c r="J15" s="13">
        <f t="shared" ref="J15" si="14">IF(F15="BUY",(H15-G15)*E15*D15,(G15-H15)*D15)</f>
        <v>17499.999999999982</v>
      </c>
      <c r="K15" s="13">
        <v>0</v>
      </c>
      <c r="L15" s="13">
        <f t="shared" ref="L15" si="15">SUM(J15,K15)</f>
        <v>17499.999999999982</v>
      </c>
      <c r="M15" s="11">
        <v>15</v>
      </c>
    </row>
    <row r="16" spans="1:13" s="12" customFormat="1" ht="15.75">
      <c r="A16" s="8">
        <v>43798</v>
      </c>
      <c r="B16" s="9" t="s">
        <v>214</v>
      </c>
      <c r="C16" s="9">
        <v>440</v>
      </c>
      <c r="D16" s="9">
        <v>1851</v>
      </c>
      <c r="E16" s="9">
        <v>5</v>
      </c>
      <c r="F16" s="9" t="s">
        <v>10</v>
      </c>
      <c r="G16" s="10">
        <v>24.4</v>
      </c>
      <c r="H16" s="10">
        <v>26.8</v>
      </c>
      <c r="I16" s="10">
        <v>30.2</v>
      </c>
      <c r="J16" s="13">
        <f t="shared" ref="J16" si="16">IF(F16="BUY",(H16-G16)*E16*D16,(G16-H16)*D16)</f>
        <v>22212.000000000018</v>
      </c>
      <c r="K16" s="13">
        <v>0</v>
      </c>
      <c r="L16" s="13">
        <f t="shared" ref="L16" si="17">SUM(J16,K16)</f>
        <v>22212.000000000018</v>
      </c>
      <c r="M16" s="11">
        <v>21</v>
      </c>
    </row>
    <row r="17" spans="1:13" s="12" customFormat="1" ht="15.75">
      <c r="A17" s="8">
        <v>43797</v>
      </c>
      <c r="B17" s="9" t="s">
        <v>210</v>
      </c>
      <c r="C17" s="9">
        <v>235</v>
      </c>
      <c r="D17" s="9">
        <v>2000</v>
      </c>
      <c r="E17" s="9">
        <v>5</v>
      </c>
      <c r="F17" s="9" t="s">
        <v>10</v>
      </c>
      <c r="G17" s="10">
        <v>6.5</v>
      </c>
      <c r="H17" s="10">
        <v>8</v>
      </c>
      <c r="I17" s="10">
        <v>10</v>
      </c>
      <c r="J17" s="13">
        <f t="shared" ref="J17" si="18">IF(F17="BUY",(H17-G17)*E17*D17,(G17-H17)*D17)</f>
        <v>15000</v>
      </c>
      <c r="K17" s="13">
        <f t="shared" ref="K17" si="19">IF(I17=0,"0.00",IF(F17="BUY",E17*(I17-H17)*D17,(H17-I17)*D17))</f>
        <v>20000</v>
      </c>
      <c r="L17" s="13">
        <f t="shared" ref="L17" si="20">SUM(J17,K17)</f>
        <v>35000</v>
      </c>
      <c r="M17" s="11">
        <v>5</v>
      </c>
    </row>
    <row r="18" spans="1:13" s="12" customFormat="1" ht="15.75">
      <c r="A18" s="8">
        <v>43795</v>
      </c>
      <c r="B18" s="9" t="s">
        <v>61</v>
      </c>
      <c r="C18" s="9">
        <v>560</v>
      </c>
      <c r="D18" s="9">
        <v>1400</v>
      </c>
      <c r="E18" s="9">
        <v>5</v>
      </c>
      <c r="F18" s="9" t="s">
        <v>10</v>
      </c>
      <c r="G18" s="10">
        <v>15.3</v>
      </c>
      <c r="H18" s="10">
        <v>18</v>
      </c>
      <c r="I18" s="10">
        <v>23.3</v>
      </c>
      <c r="J18" s="13">
        <f t="shared" ref="J18" si="21">IF(F18="BUY",(H18-G18)*E18*D18,(G18-H18)*D18)</f>
        <v>18899.999999999996</v>
      </c>
      <c r="K18" s="13">
        <v>0</v>
      </c>
      <c r="L18" s="13">
        <f t="shared" ref="L18" si="22">SUM(J18,K18)</f>
        <v>18899.999999999996</v>
      </c>
      <c r="M18" s="11">
        <v>12.3</v>
      </c>
    </row>
    <row r="19" spans="1:13" s="12" customFormat="1" ht="15.75">
      <c r="A19" s="8">
        <v>43795</v>
      </c>
      <c r="B19" s="9" t="s">
        <v>146</v>
      </c>
      <c r="C19" s="9">
        <v>160</v>
      </c>
      <c r="D19" s="9">
        <v>6000</v>
      </c>
      <c r="E19" s="9">
        <v>5</v>
      </c>
      <c r="F19" s="9" t="s">
        <v>10</v>
      </c>
      <c r="G19" s="10">
        <v>3</v>
      </c>
      <c r="H19" s="10">
        <v>3.15</v>
      </c>
      <c r="I19" s="10">
        <v>0</v>
      </c>
      <c r="J19" s="13">
        <f t="shared" ref="J19" si="23">IF(F19="BUY",(H19-G19)*E19*D19,(G19-H19)*D19)</f>
        <v>4499.9999999999973</v>
      </c>
      <c r="K19" s="13" t="str">
        <f t="shared" ref="K19" si="24">IF(I19=0,"0.00",IF(F19="BUY",E19*(I19-H19)*D19,(H19-I19)*D19))</f>
        <v>0.00</v>
      </c>
      <c r="L19" s="13">
        <f t="shared" ref="L19" si="25">SUM(J19,K19)</f>
        <v>4499.9999999999973</v>
      </c>
      <c r="M19" s="11">
        <v>2.35</v>
      </c>
    </row>
    <row r="20" spans="1:13" s="12" customFormat="1" ht="15.75">
      <c r="A20" s="8">
        <v>43794</v>
      </c>
      <c r="B20" s="9" t="s">
        <v>214</v>
      </c>
      <c r="C20" s="9">
        <v>435</v>
      </c>
      <c r="D20" s="9">
        <v>1851</v>
      </c>
      <c r="E20" s="9">
        <v>5</v>
      </c>
      <c r="F20" s="9" t="s">
        <v>10</v>
      </c>
      <c r="G20" s="10">
        <v>13.5</v>
      </c>
      <c r="H20" s="10">
        <v>15.65</v>
      </c>
      <c r="I20" s="10">
        <v>18.649999999999999</v>
      </c>
      <c r="J20" s="13">
        <f t="shared" ref="J20" si="26">IF(F20="BUY",(H20-G20)*E20*D20,(G20-H20)*D20)</f>
        <v>19898.250000000004</v>
      </c>
      <c r="K20" s="13">
        <f t="shared" ref="K20" si="27">IF(I20=0,"0.00",IF(F20="BUY",E20*(I20-H20)*D20,(H20-I20)*D20))</f>
        <v>27764.999999999982</v>
      </c>
      <c r="L20" s="13">
        <f t="shared" ref="L20" si="28">SUM(J20,K20)</f>
        <v>47663.249999999985</v>
      </c>
      <c r="M20" s="11">
        <v>10</v>
      </c>
    </row>
    <row r="21" spans="1:13" s="12" customFormat="1" ht="15.75">
      <c r="A21" s="8">
        <v>43791</v>
      </c>
      <c r="B21" s="9" t="s">
        <v>213</v>
      </c>
      <c r="C21" s="9">
        <v>425</v>
      </c>
      <c r="D21" s="9">
        <v>1851</v>
      </c>
      <c r="E21" s="9">
        <v>3</v>
      </c>
      <c r="F21" s="9" t="s">
        <v>10</v>
      </c>
      <c r="G21" s="10">
        <v>11.6</v>
      </c>
      <c r="H21" s="10">
        <v>10</v>
      </c>
      <c r="I21" s="10">
        <v>0</v>
      </c>
      <c r="J21" s="13">
        <f t="shared" ref="J21" si="29">IF(F21="BUY",(H21-G21)*E21*D21,(G21-H21)*D21)</f>
        <v>-8884.7999999999975</v>
      </c>
      <c r="K21" s="13">
        <v>0</v>
      </c>
      <c r="L21" s="13">
        <f t="shared" ref="L21" si="30">SUM(J21,K21)</f>
        <v>-8884.7999999999975</v>
      </c>
      <c r="M21" s="11">
        <v>10</v>
      </c>
    </row>
    <row r="22" spans="1:13" s="12" customFormat="1" ht="15.75">
      <c r="A22" s="8">
        <v>43790</v>
      </c>
      <c r="B22" s="9" t="s">
        <v>128</v>
      </c>
      <c r="C22" s="9">
        <v>510</v>
      </c>
      <c r="D22" s="9">
        <v>1200</v>
      </c>
      <c r="E22" s="9">
        <v>3</v>
      </c>
      <c r="F22" s="9" t="s">
        <v>10</v>
      </c>
      <c r="G22" s="10">
        <v>20</v>
      </c>
      <c r="H22" s="10">
        <v>23.5</v>
      </c>
      <c r="I22" s="10">
        <v>28</v>
      </c>
      <c r="J22" s="13">
        <f t="shared" ref="J22" si="31">IF(F22="BUY",(H22-G22)*E22*D22,(G22-H22)*D22)</f>
        <v>12600</v>
      </c>
      <c r="K22" s="13">
        <v>0</v>
      </c>
      <c r="L22" s="13">
        <f t="shared" ref="L22" si="32">SUM(J22,K22)</f>
        <v>12600</v>
      </c>
      <c r="M22" s="11">
        <v>18</v>
      </c>
    </row>
    <row r="23" spans="1:13" s="12" customFormat="1" ht="15.75">
      <c r="A23" s="8">
        <v>43790</v>
      </c>
      <c r="B23" s="9" t="s">
        <v>21</v>
      </c>
      <c r="C23" s="9">
        <v>230</v>
      </c>
      <c r="D23" s="9">
        <v>2000</v>
      </c>
      <c r="E23" s="9">
        <v>3</v>
      </c>
      <c r="F23" s="9" t="s">
        <v>10</v>
      </c>
      <c r="G23" s="10">
        <v>11.6</v>
      </c>
      <c r="H23" s="10">
        <v>11.6</v>
      </c>
      <c r="I23" s="10">
        <v>0</v>
      </c>
      <c r="J23" s="13">
        <f t="shared" ref="J23" si="33">IF(F23="BUY",(H23-G23)*E23*D23,(G23-H23)*D23)</f>
        <v>0</v>
      </c>
      <c r="K23" s="13" t="str">
        <f t="shared" ref="K23" si="34">IF(I23=0,"0.00",IF(F23="BUY",E23*(I23-H23)*D23,(H23-I23)*D23))</f>
        <v>0.00</v>
      </c>
      <c r="L23" s="13">
        <f t="shared" ref="L23" si="35">SUM(J23,K23)</f>
        <v>0</v>
      </c>
      <c r="M23" s="11">
        <v>10.1</v>
      </c>
    </row>
    <row r="24" spans="1:13" s="12" customFormat="1" ht="15.75">
      <c r="A24" s="8">
        <v>43789</v>
      </c>
      <c r="B24" s="9" t="s">
        <v>212</v>
      </c>
      <c r="C24" s="9">
        <v>370</v>
      </c>
      <c r="D24" s="9">
        <v>2500</v>
      </c>
      <c r="E24" s="9">
        <v>3</v>
      </c>
      <c r="F24" s="9" t="s">
        <v>10</v>
      </c>
      <c r="G24" s="10">
        <v>8.9</v>
      </c>
      <c r="H24" s="10">
        <v>10</v>
      </c>
      <c r="I24" s="10">
        <v>11.8</v>
      </c>
      <c r="J24" s="13">
        <f t="shared" ref="J24" si="36">IF(F24="BUY",(H24-G24)*E24*D24,(G24-H24)*D24)</f>
        <v>8249.9999999999982</v>
      </c>
      <c r="K24" s="13">
        <f t="shared" ref="K24" si="37">IF(I24=0,"0.00",IF(F24="BUY",E24*(I24-H24)*D24,(H24-I24)*D24))</f>
        <v>13500.000000000005</v>
      </c>
      <c r="L24" s="13">
        <f t="shared" ref="L24" si="38">SUM(J24,K24)</f>
        <v>21750.000000000004</v>
      </c>
      <c r="M24" s="11">
        <v>7.6</v>
      </c>
    </row>
    <row r="25" spans="1:13" s="12" customFormat="1" ht="15.75">
      <c r="A25" s="8">
        <v>43789</v>
      </c>
      <c r="B25" s="9" t="s">
        <v>154</v>
      </c>
      <c r="C25" s="9">
        <v>3200</v>
      </c>
      <c r="D25" s="9">
        <v>250</v>
      </c>
      <c r="E25" s="9">
        <v>3</v>
      </c>
      <c r="F25" s="9" t="s">
        <v>10</v>
      </c>
      <c r="G25" s="10">
        <v>115</v>
      </c>
      <c r="H25" s="10">
        <v>105</v>
      </c>
      <c r="I25" s="10">
        <v>0</v>
      </c>
      <c r="J25" s="13">
        <f t="shared" ref="J25" si="39">IF(F25="BUY",(H25-G25)*E25*D25,(G25-H25)*D25)</f>
        <v>-7500</v>
      </c>
      <c r="K25" s="13" t="str">
        <f t="shared" ref="K25" si="40">IF(I25=0,"0.00",IF(F25="BUY",E25*(I25-H25)*D25,(H25-I25)*D25))</f>
        <v>0.00</v>
      </c>
      <c r="L25" s="13">
        <f t="shared" ref="L25" si="41">SUM(J25,K25)</f>
        <v>-7500</v>
      </c>
      <c r="M25" s="11">
        <v>105</v>
      </c>
    </row>
    <row r="26" spans="1:13" s="12" customFormat="1" ht="15.75">
      <c r="A26" s="8">
        <v>43789</v>
      </c>
      <c r="B26" s="9" t="s">
        <v>211</v>
      </c>
      <c r="C26" s="9">
        <v>7</v>
      </c>
      <c r="D26" s="9">
        <v>28000</v>
      </c>
      <c r="E26" s="9">
        <v>3</v>
      </c>
      <c r="F26" s="9" t="s">
        <v>10</v>
      </c>
      <c r="G26" s="10">
        <v>1.25</v>
      </c>
      <c r="H26" s="10">
        <v>1.25</v>
      </c>
      <c r="I26" s="10">
        <v>0</v>
      </c>
      <c r="J26" s="13">
        <f t="shared" ref="J26" si="42">IF(F26="BUY",(H26-G26)*E26*D26,(G26-H26)*D26)</f>
        <v>0</v>
      </c>
      <c r="K26" s="13" t="str">
        <f t="shared" ref="K26" si="43">IF(I26=0,"0.00",IF(F26="BUY",E26*(I26-H26)*D26,(H26-I26)*D26))</f>
        <v>0.00</v>
      </c>
      <c r="L26" s="13">
        <f t="shared" ref="L26" si="44">SUM(J26,K26)</f>
        <v>0</v>
      </c>
      <c r="M26" s="11">
        <v>1</v>
      </c>
    </row>
    <row r="27" spans="1:13" s="12" customFormat="1" ht="15.75">
      <c r="A27" s="8">
        <v>43788</v>
      </c>
      <c r="B27" s="9" t="s">
        <v>210</v>
      </c>
      <c r="C27" s="9">
        <v>230</v>
      </c>
      <c r="D27" s="9">
        <v>2000</v>
      </c>
      <c r="E27" s="9">
        <v>3</v>
      </c>
      <c r="F27" s="9" t="s">
        <v>10</v>
      </c>
      <c r="G27" s="10">
        <v>14.8</v>
      </c>
      <c r="H27" s="10">
        <v>16.8</v>
      </c>
      <c r="I27" s="10">
        <v>18.600000000000001</v>
      </c>
      <c r="J27" s="13">
        <f t="shared" ref="J27" si="45">IF(F27="BUY",(H27-G27)*E27*D27,(G27-H27)*D27)</f>
        <v>12000</v>
      </c>
      <c r="K27" s="13">
        <f t="shared" ref="K27" si="46">IF(I27=0,"0.00",IF(F27="BUY",E27*(I27-H27)*D27,(H27-I27)*D27))</f>
        <v>10800.000000000004</v>
      </c>
      <c r="L27" s="13">
        <f t="shared" ref="L27" si="47">SUM(J27,K27)</f>
        <v>22800.000000000004</v>
      </c>
      <c r="M27" s="11">
        <v>12.2</v>
      </c>
    </row>
    <row r="28" spans="1:13" s="12" customFormat="1" ht="15.75">
      <c r="A28" s="8">
        <v>43784</v>
      </c>
      <c r="B28" s="9" t="s">
        <v>198</v>
      </c>
      <c r="C28" s="9">
        <v>300</v>
      </c>
      <c r="D28" s="9">
        <v>2800</v>
      </c>
      <c r="E28" s="9">
        <v>3</v>
      </c>
      <c r="F28" s="9" t="s">
        <v>10</v>
      </c>
      <c r="G28" s="10">
        <v>8.5500000000000007</v>
      </c>
      <c r="H28" s="10">
        <v>9.85</v>
      </c>
      <c r="I28" s="10">
        <v>11</v>
      </c>
      <c r="J28" s="13">
        <f t="shared" ref="J28" si="48">IF(F28="BUY",(H28-G28)*E28*D28,(G28-H28)*D28)</f>
        <v>10919.999999999991</v>
      </c>
      <c r="K28" s="13">
        <v>0</v>
      </c>
      <c r="L28" s="13">
        <f t="shared" ref="L28" si="49">SUM(J28,K28)</f>
        <v>10919.999999999991</v>
      </c>
      <c r="M28" s="11">
        <v>6.85</v>
      </c>
    </row>
    <row r="29" spans="1:13" s="12" customFormat="1" ht="15.75">
      <c r="A29" s="8">
        <v>43784</v>
      </c>
      <c r="B29" s="9" t="s">
        <v>154</v>
      </c>
      <c r="C29" s="9">
        <v>3200</v>
      </c>
      <c r="D29" s="9">
        <v>250</v>
      </c>
      <c r="E29" s="9">
        <v>3</v>
      </c>
      <c r="F29" s="9" t="s">
        <v>10</v>
      </c>
      <c r="G29" s="10">
        <v>115.5</v>
      </c>
      <c r="H29" s="10">
        <v>105.5</v>
      </c>
      <c r="I29" s="10">
        <v>182</v>
      </c>
      <c r="J29" s="13">
        <f t="shared" ref="J29" si="50">IF(F29="BUY",(H29-G29)*E29*D29,(G29-H29)*D29)</f>
        <v>-7500</v>
      </c>
      <c r="K29" s="13">
        <v>0</v>
      </c>
      <c r="L29" s="13">
        <f t="shared" ref="L29" si="51">SUM(J29,K29)</f>
        <v>-7500</v>
      </c>
      <c r="M29" s="11">
        <v>105.5</v>
      </c>
    </row>
    <row r="30" spans="1:13" s="12" customFormat="1" ht="15.75">
      <c r="A30" s="8">
        <v>43783</v>
      </c>
      <c r="B30" s="9" t="s">
        <v>175</v>
      </c>
      <c r="C30" s="9">
        <v>680</v>
      </c>
      <c r="D30" s="9">
        <v>1500</v>
      </c>
      <c r="E30" s="9">
        <v>3</v>
      </c>
      <c r="F30" s="9" t="s">
        <v>10</v>
      </c>
      <c r="G30" s="10">
        <v>28</v>
      </c>
      <c r="H30" s="10">
        <v>31.1</v>
      </c>
      <c r="I30" s="10">
        <v>35.299999999999997</v>
      </c>
      <c r="J30" s="13">
        <f t="shared" ref="J30" si="52">IF(F30="BUY",(H30-G30)*E30*D30,(G30-H30)*D30)</f>
        <v>13950.000000000007</v>
      </c>
      <c r="K30" s="13">
        <f t="shared" ref="K30" si="53">IF(I30=0,"0.00",IF(F30="BUY",E30*(I30-H30)*D30,(H30-I30)*D30))</f>
        <v>18899.999999999982</v>
      </c>
      <c r="L30" s="13">
        <f t="shared" ref="L30" si="54">SUM(J30,K30)</f>
        <v>32849.999999999985</v>
      </c>
      <c r="M30" s="11">
        <v>25</v>
      </c>
    </row>
    <row r="31" spans="1:13" s="12" customFormat="1" ht="15.75">
      <c r="A31" s="8">
        <v>43777</v>
      </c>
      <c r="B31" s="9" t="s">
        <v>81</v>
      </c>
      <c r="C31" s="9">
        <v>70</v>
      </c>
      <c r="D31" s="9">
        <v>2200</v>
      </c>
      <c r="E31" s="9">
        <v>3</v>
      </c>
      <c r="F31" s="9" t="s">
        <v>10</v>
      </c>
      <c r="G31" s="10">
        <v>8.3000000000000007</v>
      </c>
      <c r="H31" s="10">
        <v>7.1</v>
      </c>
      <c r="I31" s="10">
        <v>0</v>
      </c>
      <c r="J31" s="13">
        <f t="shared" ref="J31" si="55">IF(F31="BUY",(H31-G31)*E31*D31,(G31-H31)*D31)</f>
        <v>-7920.0000000000073</v>
      </c>
      <c r="K31" s="13" t="str">
        <f t="shared" ref="K31" si="56">IF(I31=0,"0.00",IF(F31="BUY",E31*(I31-H31)*D31,(H31-I31)*D31))</f>
        <v>0.00</v>
      </c>
      <c r="L31" s="13">
        <f t="shared" ref="L31" si="57">SUM(J31,K31)</f>
        <v>-7920.0000000000073</v>
      </c>
      <c r="M31" s="11">
        <v>7.1</v>
      </c>
    </row>
    <row r="32" spans="1:13" s="12" customFormat="1" ht="15.75">
      <c r="A32" s="8">
        <v>43777</v>
      </c>
      <c r="B32" s="9" t="s">
        <v>147</v>
      </c>
      <c r="C32" s="9">
        <v>55</v>
      </c>
      <c r="D32" s="9">
        <v>8000</v>
      </c>
      <c r="E32" s="9">
        <v>3</v>
      </c>
      <c r="F32" s="9" t="s">
        <v>10</v>
      </c>
      <c r="G32" s="10">
        <v>4.5999999999999996</v>
      </c>
      <c r="H32" s="10">
        <v>5.0999999999999996</v>
      </c>
      <c r="I32" s="10">
        <v>5.65</v>
      </c>
      <c r="J32" s="13">
        <f t="shared" ref="J32" si="58">IF(F32="BUY",(H32-G32)*E32*D32,(G32-H32)*D32)</f>
        <v>12000</v>
      </c>
      <c r="K32" s="13">
        <f t="shared" ref="K32" si="59">IF(I32=0,"0.00",IF(F32="BUY",E32*(I32-H32)*D32,(H32-I32)*D32))</f>
        <v>13200.000000000016</v>
      </c>
      <c r="L32" s="13">
        <f t="shared" ref="L32" si="60">SUM(J32,K32)</f>
        <v>25200.000000000015</v>
      </c>
      <c r="M32" s="11">
        <v>4.0999999999999996</v>
      </c>
    </row>
    <row r="33" spans="1:13" s="12" customFormat="1" ht="15.75">
      <c r="A33" s="8">
        <v>43776</v>
      </c>
      <c r="B33" s="9" t="s">
        <v>209</v>
      </c>
      <c r="C33" s="9">
        <v>2900</v>
      </c>
      <c r="D33" s="9">
        <v>250</v>
      </c>
      <c r="E33" s="9">
        <v>3</v>
      </c>
      <c r="F33" s="10" t="s">
        <v>10</v>
      </c>
      <c r="G33" s="10">
        <v>82</v>
      </c>
      <c r="H33" s="10">
        <v>76</v>
      </c>
      <c r="I33" s="10">
        <v>0</v>
      </c>
      <c r="J33" s="13">
        <f t="shared" ref="J33" si="61">IF(F33="BUY",(H33-G33)*E33*D33,(G33-H33)*D33)</f>
        <v>-4500</v>
      </c>
      <c r="K33" s="13">
        <v>0</v>
      </c>
      <c r="L33" s="13">
        <f t="shared" ref="L33" si="62">SUM(J33,K33)</f>
        <v>-4500</v>
      </c>
      <c r="M33" s="11">
        <v>76</v>
      </c>
    </row>
    <row r="34" spans="1:13" s="12" customFormat="1" ht="15.75">
      <c r="A34" s="8">
        <v>43776</v>
      </c>
      <c r="B34" s="9" t="s">
        <v>172</v>
      </c>
      <c r="C34" s="9">
        <v>140</v>
      </c>
      <c r="D34" s="9">
        <v>6000</v>
      </c>
      <c r="E34" s="9">
        <v>3</v>
      </c>
      <c r="F34" s="9" t="s">
        <v>10</v>
      </c>
      <c r="G34" s="10">
        <v>5.65</v>
      </c>
      <c r="H34" s="10">
        <v>6.35</v>
      </c>
      <c r="I34" s="10">
        <v>6.95</v>
      </c>
      <c r="J34" s="13">
        <f t="shared" ref="J34" si="63">IF(F34="BUY",(H34-G34)*E34*D34,(G34-H34)*D34)</f>
        <v>12599.999999999987</v>
      </c>
      <c r="K34" s="13">
        <f t="shared" ref="K34" si="64">IF(I34=0,"0.00",IF(F34="BUY",E34*(I34-H34)*D34,(H34-I34)*D34))</f>
        <v>10800.000000000009</v>
      </c>
      <c r="L34" s="13">
        <f t="shared" ref="L34" si="65">SUM(J34,K34)</f>
        <v>23399.999999999996</v>
      </c>
      <c r="M34" s="11">
        <v>5.05</v>
      </c>
    </row>
    <row r="35" spans="1:13" s="12" customFormat="1" ht="15.75">
      <c r="A35" s="8">
        <v>43775</v>
      </c>
      <c r="B35" s="9" t="s">
        <v>88</v>
      </c>
      <c r="C35" s="9">
        <v>1180</v>
      </c>
      <c r="D35" s="9">
        <v>750</v>
      </c>
      <c r="E35" s="9">
        <v>3</v>
      </c>
      <c r="F35" s="9" t="s">
        <v>10</v>
      </c>
      <c r="G35" s="10">
        <v>44</v>
      </c>
      <c r="H35" s="10">
        <v>48</v>
      </c>
      <c r="I35" s="10">
        <v>52</v>
      </c>
      <c r="J35" s="13">
        <f t="shared" ref="J35" si="66">IF(F35="BUY",(H35-G35)*E35*D35,(G35-H35)*D35)</f>
        <v>9000</v>
      </c>
      <c r="K35" s="13">
        <f t="shared" ref="K35" si="67">IF(I35=0,"0.00",IF(F35="BUY",E35*(I35-H35)*D35,(H35-I35)*D35))</f>
        <v>9000</v>
      </c>
      <c r="L35" s="13">
        <f t="shared" ref="L35" si="68">SUM(J35,K35)</f>
        <v>18000</v>
      </c>
      <c r="M35" s="11">
        <v>39</v>
      </c>
    </row>
    <row r="36" spans="1:13" s="12" customFormat="1" ht="15.75">
      <c r="A36" s="8">
        <v>43774</v>
      </c>
      <c r="B36" s="9" t="s">
        <v>208</v>
      </c>
      <c r="C36" s="9">
        <v>4200</v>
      </c>
      <c r="D36" s="9">
        <v>250</v>
      </c>
      <c r="E36" s="9">
        <v>3</v>
      </c>
      <c r="F36" s="9" t="s">
        <v>10</v>
      </c>
      <c r="G36" s="10">
        <v>156.5</v>
      </c>
      <c r="H36" s="10">
        <v>169</v>
      </c>
      <c r="I36" s="10">
        <v>182</v>
      </c>
      <c r="J36" s="13">
        <f t="shared" ref="J36" si="69">IF(F36="BUY",(H36-G36)*E36*D36,(G36-H36)*D36)</f>
        <v>9375</v>
      </c>
      <c r="K36" s="13">
        <f t="shared" ref="K36" si="70">IF(I36=0,"0.00",IF(F36="BUY",E36*(I36-H36)*D36,(H36-I36)*D36))</f>
        <v>9750</v>
      </c>
      <c r="L36" s="13">
        <f t="shared" ref="L36" si="71">SUM(J36,K36)</f>
        <v>19125</v>
      </c>
      <c r="M36" s="11">
        <v>138</v>
      </c>
    </row>
    <row r="37" spans="1:13" s="12" customFormat="1" ht="15.75">
      <c r="A37" s="8">
        <v>43770</v>
      </c>
      <c r="B37" s="9" t="s">
        <v>206</v>
      </c>
      <c r="C37" s="9">
        <v>1700</v>
      </c>
      <c r="D37" s="9">
        <v>302</v>
      </c>
      <c r="E37" s="9">
        <v>3</v>
      </c>
      <c r="F37" s="9" t="s">
        <v>10</v>
      </c>
      <c r="G37" s="10">
        <v>123</v>
      </c>
      <c r="H37" s="10">
        <v>135</v>
      </c>
      <c r="I37" s="10">
        <v>150</v>
      </c>
      <c r="J37" s="13">
        <f t="shared" ref="J37:J40" si="72">IF(F37="BUY",(H37-G37)*E37*D37,(G37-H37)*D37)</f>
        <v>10872</v>
      </c>
      <c r="K37" s="13">
        <v>0</v>
      </c>
      <c r="L37" s="13">
        <f t="shared" ref="L37:L40" si="73">SUM(J37,K37)</f>
        <v>10872</v>
      </c>
      <c r="M37" s="11">
        <v>110</v>
      </c>
    </row>
    <row r="38" spans="1:13" s="12" customFormat="1" ht="15.75">
      <c r="A38" s="8">
        <v>43769</v>
      </c>
      <c r="B38" s="9" t="s">
        <v>198</v>
      </c>
      <c r="C38" s="9">
        <v>300</v>
      </c>
      <c r="D38" s="9">
        <v>2700</v>
      </c>
      <c r="E38" s="9">
        <v>3</v>
      </c>
      <c r="F38" s="9" t="s">
        <v>10</v>
      </c>
      <c r="G38" s="10">
        <v>10</v>
      </c>
      <c r="H38" s="10">
        <v>11.6</v>
      </c>
      <c r="I38" s="10">
        <v>13.8</v>
      </c>
      <c r="J38" s="13">
        <f t="shared" si="72"/>
        <v>12959.999999999996</v>
      </c>
      <c r="K38" s="13">
        <f t="shared" ref="K38" si="74">IF(I38=0,"0.00",IF(F38="BUY",E38*(I38-H38)*D38,(H38-I38)*D38))</f>
        <v>17820.000000000007</v>
      </c>
      <c r="L38" s="13">
        <f t="shared" si="73"/>
        <v>30780.000000000004</v>
      </c>
      <c r="M38" s="11">
        <v>9</v>
      </c>
    </row>
    <row r="39" spans="1:13" s="12" customFormat="1" ht="15.75">
      <c r="A39" s="8">
        <v>43769</v>
      </c>
      <c r="B39" s="9" t="s">
        <v>207</v>
      </c>
      <c r="C39" s="9">
        <v>110</v>
      </c>
      <c r="D39" s="9">
        <v>6000</v>
      </c>
      <c r="E39" s="9">
        <v>3</v>
      </c>
      <c r="F39" s="9" t="s">
        <v>10</v>
      </c>
      <c r="G39" s="10">
        <v>1.9</v>
      </c>
      <c r="H39" s="10">
        <v>2.6</v>
      </c>
      <c r="I39" s="10">
        <v>3.5</v>
      </c>
      <c r="J39" s="13">
        <f t="shared" si="72"/>
        <v>12600.000000000004</v>
      </c>
      <c r="K39" s="13">
        <f t="shared" ref="K39" si="75">IF(I39=0,"0.00",IF(F39="BUY",E39*(I39-H39)*D39,(H39-I39)*D39))</f>
        <v>16199.999999999998</v>
      </c>
      <c r="L39" s="13">
        <f t="shared" si="73"/>
        <v>28800</v>
      </c>
      <c r="M39" s="11">
        <v>1.1000000000000001</v>
      </c>
    </row>
    <row r="40" spans="1:13" s="12" customFormat="1" ht="15.75">
      <c r="A40" s="8">
        <v>43768</v>
      </c>
      <c r="B40" s="9" t="s">
        <v>160</v>
      </c>
      <c r="C40" s="9">
        <v>380</v>
      </c>
      <c r="D40" s="9">
        <v>1200</v>
      </c>
      <c r="E40" s="9">
        <v>3</v>
      </c>
      <c r="F40" s="9" t="s">
        <v>10</v>
      </c>
      <c r="G40" s="10">
        <v>15.5</v>
      </c>
      <c r="H40" s="10">
        <v>13.5</v>
      </c>
      <c r="I40" s="10">
        <v>0</v>
      </c>
      <c r="J40" s="13">
        <f t="shared" si="72"/>
        <v>-7200</v>
      </c>
      <c r="K40" s="13" t="str">
        <f t="shared" ref="K40" si="76">IF(I40=0,"0.00",IF(F40="BUY",E40*(I40-H40)*D40,(H40-I40)*D40))</f>
        <v>0.00</v>
      </c>
      <c r="L40" s="13">
        <f t="shared" si="73"/>
        <v>-7200</v>
      </c>
      <c r="M40" s="11">
        <v>12.8</v>
      </c>
    </row>
    <row r="41" spans="1:13" s="12" customFormat="1" ht="15.75">
      <c r="A41" s="8">
        <v>43768</v>
      </c>
      <c r="B41" s="9" t="s">
        <v>147</v>
      </c>
      <c r="C41" s="9">
        <v>55</v>
      </c>
      <c r="D41" s="9">
        <v>8000</v>
      </c>
      <c r="E41" s="9">
        <v>3</v>
      </c>
      <c r="F41" s="9" t="s">
        <v>10</v>
      </c>
      <c r="G41" s="10">
        <v>4.5999999999999996</v>
      </c>
      <c r="H41" s="10">
        <v>4</v>
      </c>
      <c r="I41" s="10">
        <v>0</v>
      </c>
      <c r="J41" s="13">
        <f t="shared" ref="J41" si="77">IF(F41="BUY",(H41-G41)*E41*D41,(G41-H41)*D41)</f>
        <v>-14399.999999999991</v>
      </c>
      <c r="K41" s="13">
        <v>0</v>
      </c>
      <c r="L41" s="13">
        <f t="shared" ref="L41" si="78">SUM(J41,K41)</f>
        <v>-14399.999999999991</v>
      </c>
      <c r="M41" s="11">
        <v>4</v>
      </c>
    </row>
    <row r="42" spans="1:13" s="12" customFormat="1" ht="15.75">
      <c r="A42" s="8">
        <v>43767</v>
      </c>
      <c r="B42" s="9" t="s">
        <v>175</v>
      </c>
      <c r="C42" s="9">
        <v>700</v>
      </c>
      <c r="D42" s="9">
        <v>1500</v>
      </c>
      <c r="E42" s="9">
        <v>3</v>
      </c>
      <c r="F42" s="9" t="s">
        <v>10</v>
      </c>
      <c r="G42" s="10">
        <v>17.55</v>
      </c>
      <c r="H42" s="10">
        <v>19.55</v>
      </c>
      <c r="I42" s="10">
        <v>22.1</v>
      </c>
      <c r="J42" s="13">
        <f t="shared" ref="J42" si="79">IF(F42="BUY",(H42-G42)*E42*D42,(G42-H42)*D42)</f>
        <v>9000</v>
      </c>
      <c r="K42" s="13">
        <v>0</v>
      </c>
      <c r="L42" s="13">
        <f t="shared" ref="L42" si="80">SUM(J42,K42)</f>
        <v>9000</v>
      </c>
      <c r="M42" s="11">
        <v>15.35</v>
      </c>
    </row>
    <row r="43" spans="1:13" s="12" customFormat="1" ht="15.75">
      <c r="A43" s="8">
        <v>43763</v>
      </c>
      <c r="B43" s="9" t="s">
        <v>205</v>
      </c>
      <c r="C43" s="9">
        <v>1500</v>
      </c>
      <c r="D43" s="9">
        <v>302</v>
      </c>
      <c r="E43" s="9">
        <v>3</v>
      </c>
      <c r="F43" s="9" t="s">
        <v>10</v>
      </c>
      <c r="G43" s="10">
        <v>83</v>
      </c>
      <c r="H43" s="10">
        <v>95.5</v>
      </c>
      <c r="I43" s="10">
        <v>105.5</v>
      </c>
      <c r="J43" s="13">
        <f t="shared" ref="J43" si="81">IF(F43="BUY",(H43-G43)*E43*D43,(G43-H43)*D43)</f>
        <v>11325</v>
      </c>
      <c r="K43" s="13">
        <f t="shared" ref="K43" si="82">IF(I43=0,"0.00",IF(F43="BUY",E43*(I43-H43)*D43,(H43-I43)*D43))</f>
        <v>9060</v>
      </c>
      <c r="L43" s="13">
        <f t="shared" ref="L43" si="83">SUM(J43,K43)</f>
        <v>20385</v>
      </c>
      <c r="M43" s="11">
        <v>69</v>
      </c>
    </row>
    <row r="44" spans="1:13" s="12" customFormat="1" ht="15.75">
      <c r="A44" s="8">
        <v>43762</v>
      </c>
      <c r="B44" s="9" t="s">
        <v>204</v>
      </c>
      <c r="C44" s="9">
        <v>510</v>
      </c>
      <c r="D44" s="9">
        <v>1800</v>
      </c>
      <c r="E44" s="9">
        <v>3</v>
      </c>
      <c r="F44" s="9" t="s">
        <v>10</v>
      </c>
      <c r="G44" s="10">
        <v>17.3</v>
      </c>
      <c r="H44" s="10">
        <v>19.3</v>
      </c>
      <c r="I44" s="10">
        <v>22.1</v>
      </c>
      <c r="J44" s="13">
        <f t="shared" ref="J44" si="84">IF(F44="BUY",(H44-G44)*E44*D44,(G44-H44)*D44)</f>
        <v>10800</v>
      </c>
      <c r="K44" s="13">
        <v>0</v>
      </c>
      <c r="L44" s="13">
        <f t="shared" ref="L44" si="85">SUM(J44,K44)</f>
        <v>10800</v>
      </c>
      <c r="M44" s="17">
        <v>15.1</v>
      </c>
    </row>
    <row r="45" spans="1:13" s="12" customFormat="1" ht="15.75">
      <c r="A45" s="8">
        <v>43756</v>
      </c>
      <c r="B45" s="9" t="s">
        <v>203</v>
      </c>
      <c r="C45" s="9">
        <v>690</v>
      </c>
      <c r="D45" s="9">
        <v>1000</v>
      </c>
      <c r="E45" s="9">
        <v>3</v>
      </c>
      <c r="F45" s="9" t="s">
        <v>10</v>
      </c>
      <c r="G45" s="10">
        <v>20</v>
      </c>
      <c r="H45" s="10">
        <v>16</v>
      </c>
      <c r="I45" s="10">
        <v>0</v>
      </c>
      <c r="J45" s="13">
        <f t="shared" ref="J45" si="86">IF(F45="BUY",(H45-G45)*E45*D45,(G45-H45)*D45)</f>
        <v>-12000</v>
      </c>
      <c r="K45" s="13">
        <v>0</v>
      </c>
      <c r="L45" s="13">
        <f t="shared" ref="L45" si="87">SUM(J45,K45)</f>
        <v>-12000</v>
      </c>
      <c r="M45" s="17">
        <v>16</v>
      </c>
    </row>
    <row r="46" spans="1:13" s="12" customFormat="1" ht="15.75">
      <c r="A46" s="8">
        <v>43755</v>
      </c>
      <c r="B46" s="9" t="s">
        <v>127</v>
      </c>
      <c r="C46" s="9">
        <v>1740</v>
      </c>
      <c r="D46" s="9">
        <v>550</v>
      </c>
      <c r="E46" s="9">
        <v>3</v>
      </c>
      <c r="F46" s="9" t="s">
        <v>10</v>
      </c>
      <c r="G46" s="10">
        <v>27.55</v>
      </c>
      <c r="H46" s="10">
        <v>28.55</v>
      </c>
      <c r="I46" s="10">
        <v>0</v>
      </c>
      <c r="J46" s="13">
        <f t="shared" ref="J46" si="88">IF(F46="BUY",(H46-G46)*E46*D46,(G46-H46)*D46)</f>
        <v>1650</v>
      </c>
      <c r="K46" s="13">
        <v>0</v>
      </c>
      <c r="L46" s="13">
        <f t="shared" ref="L46" si="89">SUM(J46,K46)</f>
        <v>1650</v>
      </c>
      <c r="M46" s="17">
        <v>22.5</v>
      </c>
    </row>
    <row r="47" spans="1:13" s="12" customFormat="1" ht="15.75">
      <c r="A47" s="8">
        <v>43754</v>
      </c>
      <c r="B47" s="9" t="s">
        <v>28</v>
      </c>
      <c r="C47" s="9">
        <v>260</v>
      </c>
      <c r="D47" s="9">
        <v>1300</v>
      </c>
      <c r="E47" s="9">
        <v>3</v>
      </c>
      <c r="F47" s="9" t="s">
        <v>10</v>
      </c>
      <c r="G47" s="10">
        <v>20</v>
      </c>
      <c r="H47" s="10">
        <v>18</v>
      </c>
      <c r="I47" s="10">
        <v>0</v>
      </c>
      <c r="J47" s="13">
        <f t="shared" ref="J47" si="90">IF(F47="BUY",(H47-G47)*E47*D47,(G47-H47)*D47)</f>
        <v>-7800</v>
      </c>
      <c r="K47" s="13" t="str">
        <f t="shared" ref="K47" si="91">IF(I47=0,"0.00",IF(F47="BUY",E47*(I47-H47)*D47,(H47-I47)*D47))</f>
        <v>0.00</v>
      </c>
      <c r="L47" s="13">
        <f t="shared" ref="L47" si="92">SUM(J47,K47)</f>
        <v>-7800</v>
      </c>
      <c r="M47" s="17">
        <v>20</v>
      </c>
    </row>
    <row r="48" spans="1:13" s="12" customFormat="1" ht="15.75">
      <c r="A48" s="8">
        <v>43754</v>
      </c>
      <c r="B48" s="9" t="s">
        <v>202</v>
      </c>
      <c r="C48" s="9">
        <v>190</v>
      </c>
      <c r="D48" s="9">
        <v>2200</v>
      </c>
      <c r="E48" s="9">
        <v>3</v>
      </c>
      <c r="F48" s="9" t="s">
        <v>10</v>
      </c>
      <c r="G48" s="10">
        <v>7.65</v>
      </c>
      <c r="H48" s="10">
        <v>8.3000000000000007</v>
      </c>
      <c r="I48" s="10">
        <v>0</v>
      </c>
      <c r="J48" s="13">
        <f t="shared" ref="J48" si="93">IF(F48="BUY",(H48-G48)*E48*D48,(G48-H48)*D48)</f>
        <v>4290.0000000000027</v>
      </c>
      <c r="K48" s="13">
        <v>0</v>
      </c>
      <c r="L48" s="13">
        <f t="shared" ref="L48" si="94">SUM(J48,K48)</f>
        <v>4290.0000000000027</v>
      </c>
      <c r="M48" s="17">
        <v>6.05</v>
      </c>
    </row>
    <row r="49" spans="1:13" s="12" customFormat="1" ht="15.75">
      <c r="A49" s="8">
        <v>43752</v>
      </c>
      <c r="B49" s="9" t="s">
        <v>67</v>
      </c>
      <c r="C49" s="9">
        <v>470</v>
      </c>
      <c r="D49" s="9">
        <v>2200</v>
      </c>
      <c r="E49" s="9">
        <v>3</v>
      </c>
      <c r="F49" s="9" t="s">
        <v>10</v>
      </c>
      <c r="G49" s="10">
        <v>10</v>
      </c>
      <c r="H49" s="10">
        <v>11.6</v>
      </c>
      <c r="I49" s="10">
        <v>13.8</v>
      </c>
      <c r="J49" s="13">
        <f t="shared" ref="J49" si="95">IF(F49="BUY",(H49-G49)*E49*D49,(G49-H49)*D49)</f>
        <v>10559.999999999998</v>
      </c>
      <c r="K49" s="13">
        <v>0</v>
      </c>
      <c r="L49" s="13">
        <f t="shared" ref="L49" si="96">SUM(J49,K49)</f>
        <v>10559.999999999998</v>
      </c>
      <c r="M49" s="17">
        <v>8</v>
      </c>
    </row>
    <row r="50" spans="1:13" s="12" customFormat="1" ht="15.75">
      <c r="A50" s="8">
        <v>43749</v>
      </c>
      <c r="B50" s="9" t="s">
        <v>67</v>
      </c>
      <c r="C50" s="9">
        <v>460</v>
      </c>
      <c r="D50" s="9">
        <v>2200</v>
      </c>
      <c r="E50" s="9">
        <v>3</v>
      </c>
      <c r="F50" s="9" t="s">
        <v>10</v>
      </c>
      <c r="G50" s="10">
        <v>11.3</v>
      </c>
      <c r="H50" s="10">
        <v>13.1</v>
      </c>
      <c r="I50" s="10">
        <v>15.5</v>
      </c>
      <c r="J50" s="13">
        <f t="shared" ref="J50" si="97">IF(F50="BUY",(H50-G50)*E50*D50,(G50-H50)*D50)</f>
        <v>11879.999999999993</v>
      </c>
      <c r="K50" s="13">
        <v>0</v>
      </c>
      <c r="L50" s="13">
        <f t="shared" ref="L50" si="98">SUM(J50,K50)</f>
        <v>11879.999999999993</v>
      </c>
      <c r="M50" s="17">
        <v>8.8000000000000007</v>
      </c>
    </row>
    <row r="51" spans="1:13" s="12" customFormat="1" ht="15.75">
      <c r="A51" s="8">
        <v>43747</v>
      </c>
      <c r="B51" s="9" t="s">
        <v>61</v>
      </c>
      <c r="C51" s="9">
        <v>620</v>
      </c>
      <c r="D51" s="9">
        <v>1400</v>
      </c>
      <c r="E51" s="9">
        <v>3</v>
      </c>
      <c r="F51" s="9" t="s">
        <v>10</v>
      </c>
      <c r="G51" s="10">
        <v>32.799999999999997</v>
      </c>
      <c r="H51" s="10">
        <v>35</v>
      </c>
      <c r="I51" s="10">
        <v>38</v>
      </c>
      <c r="J51" s="13">
        <f t="shared" ref="J51" si="99">IF(F51="BUY",(H51-G51)*E51*D51,(G51-H51)*D51)</f>
        <v>9240.0000000000127</v>
      </c>
      <c r="K51" s="13">
        <f t="shared" ref="K51" si="100">IF(I51=0,"0.00",IF(F51="BUY",E51*(I51-H51)*D51,(H51-I51)*D51))</f>
        <v>12600</v>
      </c>
      <c r="L51" s="13">
        <f t="shared" ref="L51" si="101">SUM(J51,K51)</f>
        <v>21840.000000000015</v>
      </c>
    </row>
    <row r="52" spans="1:13" s="12" customFormat="1" ht="15.75">
      <c r="A52" s="8">
        <v>43747</v>
      </c>
      <c r="B52" s="9" t="s">
        <v>61</v>
      </c>
      <c r="C52" s="9">
        <v>620</v>
      </c>
      <c r="D52" s="9">
        <v>1400</v>
      </c>
      <c r="E52" s="9">
        <v>3</v>
      </c>
      <c r="F52" s="9" t="s">
        <v>10</v>
      </c>
      <c r="G52" s="10">
        <v>21.8</v>
      </c>
      <c r="H52" s="10">
        <v>22.15</v>
      </c>
      <c r="I52" s="10">
        <v>30</v>
      </c>
      <c r="J52" s="13">
        <f t="shared" ref="J52" si="102">IF(F52="BUY",(H52-G52)*E52*D52,(G52-H52)*D52)</f>
        <v>1469.9999999999911</v>
      </c>
      <c r="K52" s="13">
        <v>0</v>
      </c>
      <c r="L52" s="13">
        <f t="shared" ref="L52" si="103">SUM(J52,K52)</f>
        <v>1469.9999999999911</v>
      </c>
    </row>
    <row r="53" spans="1:13" s="12" customFormat="1" ht="15.75">
      <c r="A53" s="8">
        <v>43745</v>
      </c>
      <c r="B53" s="9" t="s">
        <v>28</v>
      </c>
      <c r="C53" s="9">
        <v>220</v>
      </c>
      <c r="D53" s="9">
        <v>1300</v>
      </c>
      <c r="E53" s="9">
        <v>3</v>
      </c>
      <c r="F53" s="9" t="s">
        <v>10</v>
      </c>
      <c r="G53" s="10">
        <v>22.5</v>
      </c>
      <c r="H53" s="10">
        <v>26</v>
      </c>
      <c r="I53" s="10">
        <v>30</v>
      </c>
      <c r="J53" s="13">
        <f t="shared" ref="J53" si="104">IF(F53="BUY",(H53-G53)*E53*D53,(G53-H53)*D53)</f>
        <v>13650</v>
      </c>
      <c r="K53" s="13">
        <f t="shared" ref="K53" si="105">IF(I53=0,"0.00",IF(F53="BUY",E53*(I53-H53)*D53,(H53-I53)*D53))</f>
        <v>15600</v>
      </c>
      <c r="L53" s="13">
        <f t="shared" ref="L53" si="106">SUM(J53,K53)</f>
        <v>29250</v>
      </c>
    </row>
    <row r="54" spans="1:13" s="12" customFormat="1" ht="15.75">
      <c r="A54" s="8">
        <v>43742</v>
      </c>
      <c r="B54" s="9" t="s">
        <v>200</v>
      </c>
      <c r="C54" s="9">
        <v>260</v>
      </c>
      <c r="D54" s="9">
        <v>800</v>
      </c>
      <c r="E54" s="9">
        <v>3</v>
      </c>
      <c r="F54" s="9" t="s">
        <v>10</v>
      </c>
      <c r="G54" s="10">
        <v>51.8</v>
      </c>
      <c r="H54" s="10">
        <v>56</v>
      </c>
      <c r="I54" s="10">
        <v>62</v>
      </c>
      <c r="J54" s="13">
        <f t="shared" ref="J54" si="107">IF(F54="BUY",(H54-G54)*E54*D54,(G54-H54)*D54)</f>
        <v>10080.000000000007</v>
      </c>
      <c r="K54" s="13">
        <v>0</v>
      </c>
      <c r="L54" s="13">
        <f t="shared" ref="L54" si="108">SUM(J54,K54)</f>
        <v>10080.000000000007</v>
      </c>
    </row>
    <row r="55" spans="1:13" s="12" customFormat="1" ht="15.75">
      <c r="A55" s="8">
        <v>43741</v>
      </c>
      <c r="B55" s="9" t="s">
        <v>166</v>
      </c>
      <c r="C55" s="9">
        <v>230</v>
      </c>
      <c r="D55" s="9">
        <v>1300</v>
      </c>
      <c r="E55" s="9">
        <v>3</v>
      </c>
      <c r="F55" s="9" t="s">
        <v>10</v>
      </c>
      <c r="G55" s="10">
        <v>13.65</v>
      </c>
      <c r="H55" s="10">
        <v>16</v>
      </c>
      <c r="I55" s="10">
        <v>19</v>
      </c>
      <c r="J55" s="13">
        <f t="shared" ref="J55" si="109">IF(F55="BUY",(H55-G55)*E55*D55,(G55-H55)*D55)</f>
        <v>9164.9999999999982</v>
      </c>
      <c r="K55" s="13">
        <v>0</v>
      </c>
      <c r="L55" s="13">
        <f t="shared" ref="L55" si="110">SUM(J55,K55)</f>
        <v>9164.9999999999982</v>
      </c>
    </row>
    <row r="56" spans="1:13" s="12" customFormat="1" ht="15.75">
      <c r="A56" s="8">
        <v>43739</v>
      </c>
      <c r="B56" s="9" t="s">
        <v>147</v>
      </c>
      <c r="C56" s="9">
        <v>55</v>
      </c>
      <c r="D56" s="9">
        <v>8000</v>
      </c>
      <c r="E56" s="9">
        <v>3</v>
      </c>
      <c r="F56" s="9" t="s">
        <v>10</v>
      </c>
      <c r="G56" s="10">
        <v>2.95</v>
      </c>
      <c r="H56" s="10">
        <v>3.3</v>
      </c>
      <c r="I56" s="10">
        <v>0</v>
      </c>
      <c r="J56" s="13">
        <f t="shared" ref="J56" si="111">IF(F56="BUY",(H56-G56)*E56*D56,(G56-H56)*D56)</f>
        <v>8399.9999999999909</v>
      </c>
      <c r="K56" s="13">
        <v>0</v>
      </c>
      <c r="L56" s="13">
        <f t="shared" ref="L56" si="112">SUM(J56,K56)</f>
        <v>8399.9999999999909</v>
      </c>
    </row>
    <row r="57" spans="1:13" s="12" customFormat="1" ht="15.75">
      <c r="A57" s="8">
        <v>43735</v>
      </c>
      <c r="B57" s="9" t="s">
        <v>146</v>
      </c>
      <c r="C57" s="9">
        <v>140</v>
      </c>
      <c r="D57" s="9">
        <v>6000</v>
      </c>
      <c r="E57" s="9">
        <v>3</v>
      </c>
      <c r="F57" s="9" t="s">
        <v>10</v>
      </c>
      <c r="G57" s="10">
        <v>9</v>
      </c>
      <c r="H57" s="10">
        <v>9.65</v>
      </c>
      <c r="I57" s="10">
        <v>10.199999999999999</v>
      </c>
      <c r="J57" s="13">
        <f t="shared" ref="J57" si="113">IF(F57="BUY",(H57-G57)*E57*D57,(G57-H57)*D57)</f>
        <v>11700.000000000007</v>
      </c>
      <c r="K57" s="13">
        <f t="shared" ref="K57" si="114">IF(I57=0,"0.00",IF(F57="BUY",E57*(I57-H57)*D57,(H57-I57)*D57))</f>
        <v>9899.99999999998</v>
      </c>
      <c r="L57" s="13">
        <f t="shared" ref="L57" si="115">SUM(J57,K57)</f>
        <v>21599.999999999985</v>
      </c>
    </row>
    <row r="58" spans="1:13" s="12" customFormat="1" ht="15.75">
      <c r="A58" s="8">
        <v>43733</v>
      </c>
      <c r="B58" s="9" t="s">
        <v>149</v>
      </c>
      <c r="C58" s="9">
        <v>105</v>
      </c>
      <c r="D58" s="9">
        <v>3200</v>
      </c>
      <c r="E58" s="9">
        <v>3</v>
      </c>
      <c r="F58" s="9" t="s">
        <v>10</v>
      </c>
      <c r="G58" s="10">
        <v>2.2999999999999998</v>
      </c>
      <c r="H58" s="10">
        <v>3</v>
      </c>
      <c r="I58" s="10">
        <v>3.8</v>
      </c>
      <c r="J58" s="13">
        <f t="shared" ref="J58" si="116">IF(F58="BUY",(H58-G58)*E58*D58,(G58-H58)*D58)</f>
        <v>6720.0000000000018</v>
      </c>
      <c r="K58" s="13">
        <f t="shared" ref="K58" si="117">IF(I58=0,"0.00",IF(F58="BUY",E58*(I58-H58)*D58,(H58-I58)*D58))</f>
        <v>7679.9999999999982</v>
      </c>
      <c r="L58" s="13">
        <f t="shared" ref="L58" si="118">SUM(J58,K58)</f>
        <v>14400</v>
      </c>
    </row>
    <row r="59" spans="1:13" s="12" customFormat="1" ht="15.75">
      <c r="A59" s="8">
        <v>43733</v>
      </c>
      <c r="B59" s="9" t="s">
        <v>192</v>
      </c>
      <c r="C59" s="9">
        <v>125</v>
      </c>
      <c r="D59" s="9">
        <v>3000</v>
      </c>
      <c r="E59" s="9">
        <v>3</v>
      </c>
      <c r="F59" s="9" t="s">
        <v>10</v>
      </c>
      <c r="G59" s="10">
        <v>2</v>
      </c>
      <c r="H59" s="10">
        <v>3.8</v>
      </c>
      <c r="I59" s="10">
        <v>5</v>
      </c>
      <c r="J59" s="13">
        <f t="shared" ref="J59" si="119">IF(F59="BUY",(H59-G59)*E59*D59,(G59-H59)*D59)</f>
        <v>16199.999999999998</v>
      </c>
      <c r="K59" s="13">
        <v>0</v>
      </c>
      <c r="L59" s="13">
        <f t="shared" ref="L59" si="120">SUM(J59,K59)</f>
        <v>16199.999999999998</v>
      </c>
    </row>
    <row r="60" spans="1:13" s="12" customFormat="1" ht="15.75">
      <c r="A60" s="8">
        <v>43732</v>
      </c>
      <c r="B60" s="9" t="s">
        <v>166</v>
      </c>
      <c r="C60" s="9">
        <v>260</v>
      </c>
      <c r="D60" s="9">
        <v>1300</v>
      </c>
      <c r="E60" s="9">
        <v>3</v>
      </c>
      <c r="F60" s="9" t="s">
        <v>10</v>
      </c>
      <c r="G60" s="10">
        <v>11</v>
      </c>
      <c r="H60" s="10">
        <v>13.5</v>
      </c>
      <c r="I60" s="10">
        <v>16.2</v>
      </c>
      <c r="J60" s="13">
        <f t="shared" ref="J60" si="121">IF(F60="BUY",(H60-G60)*E60*D60,(G60-H60)*D60)</f>
        <v>9750</v>
      </c>
      <c r="K60" s="13">
        <v>0</v>
      </c>
      <c r="L60" s="13">
        <f t="shared" ref="L60" si="122">SUM(J60,K60)</f>
        <v>9750</v>
      </c>
    </row>
    <row r="61" spans="1:13" s="12" customFormat="1" ht="15.75">
      <c r="A61" s="8">
        <v>43731</v>
      </c>
      <c r="B61" s="9" t="s">
        <v>104</v>
      </c>
      <c r="C61" s="9">
        <v>3800</v>
      </c>
      <c r="D61" s="9">
        <v>250</v>
      </c>
      <c r="E61" s="9">
        <v>3</v>
      </c>
      <c r="F61" s="9" t="s">
        <v>10</v>
      </c>
      <c r="G61" s="10">
        <v>131</v>
      </c>
      <c r="H61" s="10">
        <v>150</v>
      </c>
      <c r="I61" s="10">
        <v>165</v>
      </c>
      <c r="J61" s="13">
        <f t="shared" ref="J61" si="123">IF(F61="BUY",(H61-G61)*E61*D61,(G61-H61)*D61)</f>
        <v>14250</v>
      </c>
      <c r="K61" s="13">
        <f t="shared" ref="K61" si="124">IF(I61=0,"0.00",IF(F61="BUY",E61*(I61-H61)*D61,(H61-I61)*D61))</f>
        <v>11250</v>
      </c>
      <c r="L61" s="13">
        <f t="shared" ref="L61" si="125">SUM(J61,K61)</f>
        <v>25500</v>
      </c>
    </row>
    <row r="62" spans="1:13" s="12" customFormat="1" ht="15.75">
      <c r="A62" s="8">
        <v>43728</v>
      </c>
      <c r="B62" s="9" t="s">
        <v>136</v>
      </c>
      <c r="C62" s="9">
        <v>680</v>
      </c>
      <c r="D62" s="9">
        <v>1400</v>
      </c>
      <c r="E62" s="9">
        <v>3</v>
      </c>
      <c r="F62" s="9" t="s">
        <v>10</v>
      </c>
      <c r="G62" s="10">
        <v>25.5</v>
      </c>
      <c r="H62" s="10">
        <v>28</v>
      </c>
      <c r="I62" s="10">
        <v>31.1</v>
      </c>
      <c r="J62" s="13">
        <f t="shared" ref="J62" si="126">IF(F62="BUY",(H62-G62)*E62*D62,(G62-H62)*D62)</f>
        <v>10500</v>
      </c>
      <c r="K62" s="13">
        <v>0</v>
      </c>
      <c r="L62" s="13">
        <f t="shared" ref="L62" si="127">SUM(J62,K62)</f>
        <v>10500</v>
      </c>
    </row>
    <row r="63" spans="1:13" s="12" customFormat="1" ht="15.75">
      <c r="A63" s="8">
        <v>43728</v>
      </c>
      <c r="B63" s="9" t="s">
        <v>166</v>
      </c>
      <c r="C63" s="9">
        <v>280</v>
      </c>
      <c r="D63" s="9">
        <v>1300</v>
      </c>
      <c r="E63" s="9">
        <v>3</v>
      </c>
      <c r="F63" s="9" t="s">
        <v>10</v>
      </c>
      <c r="G63" s="10">
        <v>20</v>
      </c>
      <c r="H63" s="10">
        <v>18</v>
      </c>
      <c r="I63" s="10">
        <v>0</v>
      </c>
      <c r="J63" s="13">
        <f t="shared" ref="J63" si="128">IF(F63="BUY",(H63-G63)*E63*D63,(G63-H63)*D63)</f>
        <v>-7800</v>
      </c>
      <c r="K63" s="13">
        <v>0</v>
      </c>
      <c r="L63" s="13">
        <f t="shared" ref="L63" si="129">SUM(J63,K63)</f>
        <v>-7800</v>
      </c>
    </row>
    <row r="64" spans="1:13" s="12" customFormat="1" ht="15.75">
      <c r="A64" s="8">
        <v>43727</v>
      </c>
      <c r="B64" s="9" t="s">
        <v>199</v>
      </c>
      <c r="C64" s="9">
        <v>100</v>
      </c>
      <c r="D64" s="9">
        <v>6000</v>
      </c>
      <c r="E64" s="9">
        <v>3</v>
      </c>
      <c r="F64" s="9" t="s">
        <v>10</v>
      </c>
      <c r="G64" s="10">
        <v>2.8</v>
      </c>
      <c r="H64" s="10">
        <v>3.3</v>
      </c>
      <c r="I64" s="10">
        <v>3.8</v>
      </c>
      <c r="J64" s="13">
        <f t="shared" ref="J64" si="130">IF(F64="BUY",(H64-G64)*E64*D64,(G64-H64)*D64)</f>
        <v>9000</v>
      </c>
      <c r="K64" s="13">
        <f t="shared" ref="K64" si="131">IF(I64=0,"0.00",IF(F64="BUY",E64*(I64-H64)*D64,(H64-I64)*D64))</f>
        <v>9000</v>
      </c>
      <c r="L64" s="13">
        <f t="shared" ref="L64" si="132">SUM(J64,K64)</f>
        <v>18000</v>
      </c>
    </row>
    <row r="65" spans="1:12" s="12" customFormat="1" ht="15.75">
      <c r="A65" s="8">
        <v>43727</v>
      </c>
      <c r="B65" s="9" t="s">
        <v>163</v>
      </c>
      <c r="C65" s="9">
        <v>390</v>
      </c>
      <c r="D65" s="9">
        <v>1500</v>
      </c>
      <c r="E65" s="9">
        <v>3</v>
      </c>
      <c r="F65" s="9" t="s">
        <v>10</v>
      </c>
      <c r="G65" s="10">
        <v>6.2</v>
      </c>
      <c r="H65" s="10">
        <v>6.6</v>
      </c>
      <c r="I65" s="10">
        <v>0</v>
      </c>
      <c r="J65" s="13">
        <f t="shared" ref="J65" si="133">IF(F65="BUY",(H65-G65)*E65*D65,(G65-H65)*D65)</f>
        <v>1799.9999999999975</v>
      </c>
      <c r="K65" s="13">
        <v>0</v>
      </c>
      <c r="L65" s="13">
        <f t="shared" ref="L65" si="134">SUM(J65,K65)</f>
        <v>1799.9999999999975</v>
      </c>
    </row>
    <row r="66" spans="1:12" s="12" customFormat="1" ht="15.75">
      <c r="A66" s="8">
        <v>43726</v>
      </c>
      <c r="B66" s="9" t="s">
        <v>136</v>
      </c>
      <c r="C66" s="9">
        <v>700</v>
      </c>
      <c r="D66" s="9">
        <v>1400</v>
      </c>
      <c r="E66" s="9">
        <v>3</v>
      </c>
      <c r="F66" s="9" t="s">
        <v>10</v>
      </c>
      <c r="G66" s="10">
        <v>18.2</v>
      </c>
      <c r="H66" s="10">
        <v>20.8</v>
      </c>
      <c r="I66" s="10">
        <v>23.3</v>
      </c>
      <c r="J66" s="13">
        <f t="shared" ref="J66" si="135">IF(F66="BUY",(H66-G66)*E66*D66,(G66-H66)*D66)</f>
        <v>10920.000000000005</v>
      </c>
      <c r="K66" s="13">
        <v>0</v>
      </c>
      <c r="L66" s="13">
        <f t="shared" ref="L66" si="136">SUM(J66,K66)</f>
        <v>10920.000000000005</v>
      </c>
    </row>
    <row r="67" spans="1:12" s="12" customFormat="1" ht="15.75">
      <c r="A67" s="8">
        <v>43725</v>
      </c>
      <c r="B67" s="9" t="s">
        <v>179</v>
      </c>
      <c r="C67" s="9">
        <v>140</v>
      </c>
      <c r="D67" s="9">
        <v>6000</v>
      </c>
      <c r="E67" s="9">
        <v>3</v>
      </c>
      <c r="F67" s="9" t="s">
        <v>10</v>
      </c>
      <c r="G67" s="10">
        <v>4.5999999999999996</v>
      </c>
      <c r="H67" s="10">
        <v>5.0999999999999996</v>
      </c>
      <c r="I67" s="10">
        <v>5.6</v>
      </c>
      <c r="J67" s="13">
        <f t="shared" ref="J67" si="137">IF(F67="BUY",(H67-G67)*E67*D67,(G67-H67)*D67)</f>
        <v>9000</v>
      </c>
      <c r="K67" s="13">
        <f t="shared" ref="K67" si="138">IF(I67=0,"0.00",IF(F67="BUY",E67*(I67-H67)*D67,(H67-I67)*D67))</f>
        <v>9000</v>
      </c>
      <c r="L67" s="13">
        <f t="shared" ref="L67" si="139">SUM(J67,K67)</f>
        <v>18000</v>
      </c>
    </row>
    <row r="68" spans="1:12" s="12" customFormat="1" ht="15.75">
      <c r="A68" s="8">
        <v>43725</v>
      </c>
      <c r="B68" s="9" t="s">
        <v>198</v>
      </c>
      <c r="C68" s="9">
        <v>260</v>
      </c>
      <c r="D68" s="9">
        <v>2800</v>
      </c>
      <c r="E68" s="9">
        <v>3</v>
      </c>
      <c r="F68" s="9" t="s">
        <v>10</v>
      </c>
      <c r="G68" s="10">
        <v>6</v>
      </c>
      <c r="H68" s="10">
        <v>5</v>
      </c>
      <c r="I68" s="10">
        <v>0</v>
      </c>
      <c r="J68" s="13">
        <f t="shared" ref="J68" si="140">IF(F68="BUY",(H68-G68)*E68*D68,(G68-H68)*D68)</f>
        <v>-8400</v>
      </c>
      <c r="K68" s="13">
        <v>0</v>
      </c>
      <c r="L68" s="13">
        <f t="shared" ref="L68" si="141">SUM(J68,K68)</f>
        <v>-8400</v>
      </c>
    </row>
    <row r="69" spans="1:12" s="12" customFormat="1" ht="15.75">
      <c r="A69" s="8">
        <v>43721</v>
      </c>
      <c r="B69" s="9" t="s">
        <v>198</v>
      </c>
      <c r="C69" s="9">
        <v>260</v>
      </c>
      <c r="D69" s="9">
        <v>2800</v>
      </c>
      <c r="E69" s="9">
        <v>3</v>
      </c>
      <c r="F69" s="9" t="s">
        <v>10</v>
      </c>
      <c r="G69" s="10">
        <v>8</v>
      </c>
      <c r="H69" s="10">
        <v>6.8</v>
      </c>
      <c r="I69" s="10">
        <v>0</v>
      </c>
      <c r="J69" s="13">
        <f t="shared" ref="J69" si="142">IF(F69="BUY",(H69-G69)*E69*D69,(G69-H69)*D69)</f>
        <v>-10080.000000000002</v>
      </c>
      <c r="K69" s="13">
        <v>0</v>
      </c>
      <c r="L69" s="13">
        <f t="shared" ref="L69" si="143">SUM(J69,K69)</f>
        <v>-10080.000000000002</v>
      </c>
    </row>
    <row r="70" spans="1:12" s="12" customFormat="1" ht="15.75">
      <c r="A70" s="8">
        <v>43721</v>
      </c>
      <c r="B70" s="9" t="s">
        <v>164</v>
      </c>
      <c r="C70" s="9">
        <v>1060</v>
      </c>
      <c r="D70" s="9">
        <v>500</v>
      </c>
      <c r="E70" s="9">
        <v>3</v>
      </c>
      <c r="F70" s="9" t="s">
        <v>10</v>
      </c>
      <c r="G70" s="10">
        <v>25.3</v>
      </c>
      <c r="H70" s="10">
        <v>20.3</v>
      </c>
      <c r="I70" s="10">
        <v>0</v>
      </c>
      <c r="J70" s="13">
        <f t="shared" ref="J70:J71" si="144">IF(F70="BUY",(H70-G70)*E70*D70,(G70-H70)*D70)</f>
        <v>-7500</v>
      </c>
      <c r="K70" s="13">
        <v>0</v>
      </c>
      <c r="L70" s="13">
        <f t="shared" ref="L70:L71" si="145">SUM(J70,K70)</f>
        <v>-7500</v>
      </c>
    </row>
    <row r="71" spans="1:12" s="12" customFormat="1" ht="15.75">
      <c r="A71" s="8">
        <v>43720</v>
      </c>
      <c r="B71" s="9" t="s">
        <v>145</v>
      </c>
      <c r="C71" s="9">
        <v>140</v>
      </c>
      <c r="D71" s="9">
        <v>4000</v>
      </c>
      <c r="E71" s="9">
        <v>3</v>
      </c>
      <c r="F71" s="9" t="s">
        <v>10</v>
      </c>
      <c r="G71" s="10">
        <v>3.8</v>
      </c>
      <c r="H71" s="10">
        <v>2.8</v>
      </c>
      <c r="I71" s="10">
        <v>0</v>
      </c>
      <c r="J71" s="13">
        <f t="shared" si="144"/>
        <v>-12000</v>
      </c>
      <c r="K71" s="13">
        <v>0</v>
      </c>
      <c r="L71" s="13">
        <f t="shared" si="145"/>
        <v>-12000</v>
      </c>
    </row>
    <row r="72" spans="1:12" s="12" customFormat="1" ht="15.75">
      <c r="A72" s="8">
        <v>43719</v>
      </c>
      <c r="B72" s="9" t="s">
        <v>197</v>
      </c>
      <c r="C72" s="9">
        <v>1060</v>
      </c>
      <c r="D72" s="9">
        <v>700</v>
      </c>
      <c r="E72" s="9">
        <v>3</v>
      </c>
      <c r="F72" s="9" t="s">
        <v>10</v>
      </c>
      <c r="G72" s="10">
        <v>22.5</v>
      </c>
      <c r="H72" s="10">
        <v>23.5</v>
      </c>
      <c r="I72" s="10">
        <v>0</v>
      </c>
      <c r="J72" s="13">
        <f t="shared" ref="J72" si="146">IF(F72="BUY",(H72-G72)*E72*D72,(G72-H72)*D72)</f>
        <v>2100</v>
      </c>
      <c r="K72" s="13">
        <v>0</v>
      </c>
      <c r="L72" s="13">
        <f t="shared" ref="L72" si="147">SUM(J72,K72)</f>
        <v>2100</v>
      </c>
    </row>
    <row r="73" spans="1:12" s="12" customFormat="1" ht="15.75">
      <c r="A73" s="8">
        <v>43714</v>
      </c>
      <c r="B73" s="9" t="s">
        <v>196</v>
      </c>
      <c r="C73" s="9">
        <v>560</v>
      </c>
      <c r="D73" s="9">
        <v>1500</v>
      </c>
      <c r="E73" s="9">
        <v>3</v>
      </c>
      <c r="F73" s="9" t="s">
        <v>10</v>
      </c>
      <c r="G73" s="10">
        <v>24.2</v>
      </c>
      <c r="H73" s="10">
        <v>26.5</v>
      </c>
      <c r="I73" s="10">
        <v>30.2</v>
      </c>
      <c r="J73" s="13">
        <f t="shared" ref="J73" si="148">IF(F73="BUY",(H73-G73)*E73*D73,(G73-H73)*D73)</f>
        <v>10350.000000000004</v>
      </c>
      <c r="K73" s="13">
        <v>0</v>
      </c>
      <c r="L73" s="13">
        <f t="shared" ref="L73" si="149">SUM(J73,K73)</f>
        <v>10350.000000000004</v>
      </c>
    </row>
    <row r="74" spans="1:12" s="12" customFormat="1" ht="15.75">
      <c r="A74" s="8">
        <v>43713</v>
      </c>
      <c r="B74" s="9" t="s">
        <v>114</v>
      </c>
      <c r="C74" s="9">
        <v>860</v>
      </c>
      <c r="D74" s="9">
        <v>700</v>
      </c>
      <c r="E74" s="9">
        <v>3</v>
      </c>
      <c r="F74" s="9" t="s">
        <v>10</v>
      </c>
      <c r="G74" s="10">
        <v>41</v>
      </c>
      <c r="H74" s="10">
        <v>46.2</v>
      </c>
      <c r="I74" s="10">
        <v>50.5</v>
      </c>
      <c r="J74" s="13">
        <f t="shared" ref="J74" si="150">IF(F74="BUY",(H74-G74)*E74*D74,(G74-H74)*D74)</f>
        <v>10920.000000000005</v>
      </c>
      <c r="K74" s="13">
        <f t="shared" ref="K74" si="151">IF(I74=0,"0.00",IF(F74="BUY",E74*(I74-H74)*D74,(H74-I74)*D74))</f>
        <v>9029.9999999999945</v>
      </c>
      <c r="L74" s="13">
        <f t="shared" ref="L74" si="152">SUM(J74,K74)</f>
        <v>19950</v>
      </c>
    </row>
    <row r="75" spans="1:12" s="12" customFormat="1" ht="15.75">
      <c r="A75" s="8">
        <v>43712</v>
      </c>
      <c r="B75" s="9" t="s">
        <v>195</v>
      </c>
      <c r="C75" s="9">
        <v>840</v>
      </c>
      <c r="D75" s="9">
        <v>700</v>
      </c>
      <c r="E75" s="9">
        <v>3</v>
      </c>
      <c r="F75" s="9" t="s">
        <v>10</v>
      </c>
      <c r="G75" s="10">
        <v>45.65</v>
      </c>
      <c r="H75" s="10">
        <v>50</v>
      </c>
      <c r="I75" s="10">
        <v>55</v>
      </c>
      <c r="J75" s="13">
        <f t="shared" ref="J75" si="153">IF(F75="BUY",(H75-G75)*E75*D75,(G75-H75)*D75)</f>
        <v>9135.0000000000036</v>
      </c>
      <c r="K75" s="13">
        <f t="shared" ref="K75" si="154">IF(I75=0,"0.00",IF(F75="BUY",E75*(I75-H75)*D75,(H75-I75)*D75))</f>
        <v>10500</v>
      </c>
      <c r="L75" s="13">
        <f t="shared" ref="L75" si="155">SUM(J75,K75)</f>
        <v>19635.000000000004</v>
      </c>
    </row>
    <row r="76" spans="1:12" s="12" customFormat="1" ht="15.75">
      <c r="A76" s="8">
        <v>43711</v>
      </c>
      <c r="B76" s="9" t="s">
        <v>160</v>
      </c>
      <c r="C76" s="9">
        <v>400</v>
      </c>
      <c r="D76" s="9">
        <v>1200</v>
      </c>
      <c r="E76" s="9">
        <v>3</v>
      </c>
      <c r="F76" s="9" t="s">
        <v>10</v>
      </c>
      <c r="G76" s="10">
        <v>10</v>
      </c>
      <c r="H76" s="10" t="s">
        <v>194</v>
      </c>
      <c r="I76" s="10">
        <v>0</v>
      </c>
      <c r="J76" s="13">
        <v>0</v>
      </c>
      <c r="K76" s="13">
        <v>0</v>
      </c>
      <c r="L76" s="13">
        <v>0</v>
      </c>
    </row>
    <row r="77" spans="1:12" s="12" customFormat="1" ht="15.75">
      <c r="A77" s="8">
        <v>43706</v>
      </c>
      <c r="B77" s="9" t="s">
        <v>147</v>
      </c>
      <c r="C77" s="9">
        <v>55</v>
      </c>
      <c r="D77" s="9">
        <v>8000</v>
      </c>
      <c r="E77" s="9">
        <v>3</v>
      </c>
      <c r="F77" s="9" t="s">
        <v>10</v>
      </c>
      <c r="G77" s="10">
        <v>1</v>
      </c>
      <c r="H77" s="10">
        <v>1.4</v>
      </c>
      <c r="I77" s="10">
        <v>0</v>
      </c>
      <c r="J77" s="13">
        <f t="shared" ref="J77" si="156">IF(F77="BUY",(H77-G77)*E77*D77,(G77-H77)*D77)</f>
        <v>9599.9999999999982</v>
      </c>
      <c r="K77" s="13">
        <v>0</v>
      </c>
      <c r="L77" s="13">
        <f t="shared" ref="L77" si="157">SUM(J77,K77)</f>
        <v>9599.9999999999982</v>
      </c>
    </row>
    <row r="78" spans="1:12" s="12" customFormat="1" ht="15.75">
      <c r="A78" s="8">
        <v>43703</v>
      </c>
      <c r="B78" s="9" t="s">
        <v>60</v>
      </c>
      <c r="C78" s="9">
        <v>130</v>
      </c>
      <c r="D78" s="9">
        <v>4000</v>
      </c>
      <c r="E78" s="9">
        <v>3</v>
      </c>
      <c r="F78" s="9" t="s">
        <v>10</v>
      </c>
      <c r="G78" s="10">
        <v>5.5</v>
      </c>
      <c r="H78" s="10">
        <v>6.5</v>
      </c>
      <c r="I78" s="10">
        <v>8.3000000000000007</v>
      </c>
      <c r="J78" s="13">
        <f t="shared" ref="J78" si="158">IF(F78="BUY",(H78-G78)*E78*D78,(G78-H78)*D78)</f>
        <v>12000</v>
      </c>
      <c r="K78" s="13">
        <v>0</v>
      </c>
      <c r="L78" s="13">
        <f t="shared" ref="L78" si="159">SUM(J78,K78)</f>
        <v>12000</v>
      </c>
    </row>
    <row r="79" spans="1:12" s="12" customFormat="1" ht="15.75">
      <c r="A79" s="8">
        <v>43700</v>
      </c>
      <c r="B79" s="9" t="s">
        <v>193</v>
      </c>
      <c r="C79" s="9">
        <v>480</v>
      </c>
      <c r="D79" s="9">
        <v>800</v>
      </c>
      <c r="E79" s="9">
        <v>3</v>
      </c>
      <c r="F79" s="9" t="s">
        <v>10</v>
      </c>
      <c r="G79" s="10">
        <v>22.1</v>
      </c>
      <c r="H79" s="10">
        <v>26</v>
      </c>
      <c r="I79" s="10">
        <v>32</v>
      </c>
      <c r="J79" s="13">
        <f t="shared" ref="J79" si="160">IF(F79="BUY",(H79-G79)*E79*D79,(G79-H79)*D79)</f>
        <v>9359.9999999999964</v>
      </c>
      <c r="K79" s="13">
        <f t="shared" ref="K79" si="161">IF(I79=0,"0.00",IF(F79="BUY",E79*(I79-H79)*D79,(H79-I79)*D79))</f>
        <v>14400</v>
      </c>
      <c r="L79" s="13">
        <f t="shared" ref="L79" si="162">SUM(J79,K79)</f>
        <v>23759.999999999996</v>
      </c>
    </row>
    <row r="80" spans="1:12" s="12" customFormat="1" ht="15.75">
      <c r="A80" s="8">
        <v>43699</v>
      </c>
      <c r="B80" s="9" t="s">
        <v>192</v>
      </c>
      <c r="C80" s="9">
        <v>110</v>
      </c>
      <c r="D80" s="9">
        <v>3000</v>
      </c>
      <c r="E80" s="9">
        <v>3</v>
      </c>
      <c r="F80" s="9" t="s">
        <v>10</v>
      </c>
      <c r="G80" s="10">
        <v>4.5999999999999996</v>
      </c>
      <c r="H80" s="10">
        <v>5.6</v>
      </c>
      <c r="I80" s="10">
        <v>6.8</v>
      </c>
      <c r="J80" s="13">
        <f t="shared" ref="J80" si="163">IF(F80="BUY",(H80-G80)*E80*D80,(G80-H80)*D80)</f>
        <v>9000</v>
      </c>
      <c r="K80" s="13">
        <v>0</v>
      </c>
      <c r="L80" s="13">
        <f t="shared" ref="L80" si="164">SUM(J80,K80)</f>
        <v>9000</v>
      </c>
    </row>
    <row r="81" spans="1:12" s="12" customFormat="1" ht="15.75">
      <c r="A81" s="8">
        <v>43698</v>
      </c>
      <c r="B81" s="9" t="s">
        <v>118</v>
      </c>
      <c r="C81" s="9">
        <v>100</v>
      </c>
      <c r="D81" s="9">
        <v>3200</v>
      </c>
      <c r="E81" s="9">
        <v>3</v>
      </c>
      <c r="F81" s="9" t="s">
        <v>10</v>
      </c>
      <c r="G81" s="10">
        <v>3.5</v>
      </c>
      <c r="H81" s="10">
        <v>4.45</v>
      </c>
      <c r="I81" s="10">
        <v>5.8</v>
      </c>
      <c r="J81" s="13">
        <f t="shared" ref="J81" si="165">IF(F81="BUY",(H81-G81)*E81*D81,(G81-H81)*D81)</f>
        <v>9120.0000000000018</v>
      </c>
      <c r="K81" s="13">
        <v>0</v>
      </c>
      <c r="L81" s="13">
        <f t="shared" ref="L81" si="166">SUM(J81,K81)</f>
        <v>9120.0000000000018</v>
      </c>
    </row>
    <row r="82" spans="1:12" s="12" customFormat="1" ht="15.75">
      <c r="A82" s="8">
        <v>43698</v>
      </c>
      <c r="B82" s="9" t="s">
        <v>191</v>
      </c>
      <c r="C82" s="9">
        <v>70</v>
      </c>
      <c r="D82" s="9">
        <v>2200</v>
      </c>
      <c r="E82" s="9">
        <v>3</v>
      </c>
      <c r="F82" s="9" t="s">
        <v>10</v>
      </c>
      <c r="G82" s="10">
        <v>6.2</v>
      </c>
      <c r="H82" s="10">
        <v>7.3</v>
      </c>
      <c r="I82" s="10">
        <v>9.1999999999999993</v>
      </c>
      <c r="J82" s="13">
        <f t="shared" ref="J82" si="167">IF(F82="BUY",(H82-G82)*E82*D82,(G82-H82)*D82)</f>
        <v>7259.9999999999973</v>
      </c>
      <c r="K82" s="13">
        <v>0</v>
      </c>
      <c r="L82" s="13">
        <f t="shared" ref="L82" si="168">SUM(J82,K82)</f>
        <v>7259.9999999999973</v>
      </c>
    </row>
    <row r="83" spans="1:12" s="12" customFormat="1" ht="15.75">
      <c r="A83" s="8">
        <v>43697</v>
      </c>
      <c r="B83" s="9" t="s">
        <v>22</v>
      </c>
      <c r="C83" s="9">
        <v>100</v>
      </c>
      <c r="D83" s="9">
        <v>4500</v>
      </c>
      <c r="E83" s="9">
        <v>3</v>
      </c>
      <c r="F83" s="9" t="s">
        <v>10</v>
      </c>
      <c r="G83" s="10">
        <v>4.4000000000000004</v>
      </c>
      <c r="H83" s="10">
        <v>4.4000000000000004</v>
      </c>
      <c r="I83" s="10">
        <v>0</v>
      </c>
      <c r="J83" s="13">
        <f t="shared" ref="J83" si="169">IF(F83="BUY",(H83-G83)*E83*D83,(G83-H83)*D83)</f>
        <v>0</v>
      </c>
      <c r="K83" s="13">
        <v>0</v>
      </c>
      <c r="L83" s="13">
        <f t="shared" ref="L83" si="170">SUM(J83,K83)</f>
        <v>0</v>
      </c>
    </row>
    <row r="84" spans="1:12" s="12" customFormat="1" ht="15.75">
      <c r="A84" s="8">
        <v>43697</v>
      </c>
      <c r="B84" s="9" t="s">
        <v>118</v>
      </c>
      <c r="C84" s="9">
        <v>100</v>
      </c>
      <c r="D84" s="9">
        <v>3200</v>
      </c>
      <c r="E84" s="9">
        <v>3</v>
      </c>
      <c r="F84" s="9" t="s">
        <v>10</v>
      </c>
      <c r="G84" s="10">
        <v>3.05</v>
      </c>
      <c r="H84" s="10">
        <v>2.1</v>
      </c>
      <c r="I84" s="10">
        <v>0</v>
      </c>
      <c r="J84" s="13">
        <f t="shared" ref="J84" si="171">IF(F84="BUY",(H84-G84)*E84*D84,(G84-H84)*D84)</f>
        <v>-9119.9999999999982</v>
      </c>
      <c r="K84" s="13">
        <v>0</v>
      </c>
      <c r="L84" s="13">
        <f t="shared" ref="L84" si="172">SUM(J84,K84)</f>
        <v>-9119.9999999999982</v>
      </c>
    </row>
    <row r="85" spans="1:12" s="12" customFormat="1" ht="15.75">
      <c r="A85" s="8">
        <v>43693</v>
      </c>
      <c r="B85" s="9" t="s">
        <v>61</v>
      </c>
      <c r="C85" s="9">
        <v>680</v>
      </c>
      <c r="D85" s="9">
        <v>1400</v>
      </c>
      <c r="E85" s="9">
        <v>3</v>
      </c>
      <c r="F85" s="9" t="s">
        <v>10</v>
      </c>
      <c r="G85" s="10">
        <v>19.100000000000001</v>
      </c>
      <c r="H85" s="10">
        <v>16.8</v>
      </c>
      <c r="I85" s="10">
        <v>0</v>
      </c>
      <c r="J85" s="13">
        <f t="shared" ref="J85" si="173">IF(F85="BUY",(H85-G85)*E85*D85,(G85-H85)*D85)</f>
        <v>-9660.0000000000036</v>
      </c>
      <c r="K85" s="13">
        <v>0</v>
      </c>
      <c r="L85" s="13">
        <f t="shared" ref="L85" si="174">SUM(J85,K85)</f>
        <v>-9660.0000000000036</v>
      </c>
    </row>
    <row r="86" spans="1:12" s="12" customFormat="1" ht="15.75">
      <c r="A86" s="8">
        <v>43691</v>
      </c>
      <c r="B86" s="9" t="s">
        <v>12</v>
      </c>
      <c r="C86" s="9">
        <v>65</v>
      </c>
      <c r="D86" s="9">
        <v>8000</v>
      </c>
      <c r="E86" s="9">
        <v>3</v>
      </c>
      <c r="F86" s="9" t="s">
        <v>10</v>
      </c>
      <c r="G86" s="10">
        <v>5</v>
      </c>
      <c r="H86" s="10">
        <v>5.5</v>
      </c>
      <c r="I86" s="10">
        <v>6.25</v>
      </c>
      <c r="J86" s="13">
        <f t="shared" ref="J86" si="175">IF(F86="BUY",(H86-G86)*E86*D86,(G86-H86)*D86)</f>
        <v>12000</v>
      </c>
      <c r="K86" s="13">
        <v>0</v>
      </c>
      <c r="L86" s="13">
        <f t="shared" ref="L86" si="176">SUM(J86,K86)</f>
        <v>12000</v>
      </c>
    </row>
    <row r="87" spans="1:12" s="12" customFormat="1" ht="15.75">
      <c r="A87" s="8">
        <v>43690</v>
      </c>
      <c r="B87" s="9" t="s">
        <v>136</v>
      </c>
      <c r="C87" s="9">
        <v>660</v>
      </c>
      <c r="D87" s="9">
        <v>1400</v>
      </c>
      <c r="E87" s="9">
        <v>3</v>
      </c>
      <c r="F87" s="9" t="s">
        <v>10</v>
      </c>
      <c r="G87" s="10">
        <v>35.5</v>
      </c>
      <c r="H87" s="10">
        <v>38</v>
      </c>
      <c r="I87" s="10">
        <v>42.4</v>
      </c>
      <c r="J87" s="13">
        <f t="shared" ref="J87" si="177">IF(F87="BUY",(H87-G87)*E87*D87,(G87-H87)*D87)</f>
        <v>10500</v>
      </c>
      <c r="K87" s="13">
        <v>0</v>
      </c>
      <c r="L87" s="13">
        <f t="shared" ref="L87" si="178">SUM(J87,K87)</f>
        <v>10500</v>
      </c>
    </row>
    <row r="88" spans="1:12" s="12" customFormat="1" ht="15.75">
      <c r="A88" s="8">
        <v>43690</v>
      </c>
      <c r="B88" s="9" t="s">
        <v>52</v>
      </c>
      <c r="C88" s="9">
        <v>560</v>
      </c>
      <c r="D88" s="9">
        <v>800</v>
      </c>
      <c r="E88" s="9">
        <v>3</v>
      </c>
      <c r="F88" s="9" t="s">
        <v>10</v>
      </c>
      <c r="G88" s="10">
        <v>44.2</v>
      </c>
      <c r="H88" s="10">
        <v>38.799999999999997</v>
      </c>
      <c r="I88" s="10">
        <v>0</v>
      </c>
      <c r="J88" s="13">
        <f t="shared" ref="J88" si="179">IF(F88="BUY",(H88-G88)*E88*D88,(G88-H88)*D88)</f>
        <v>-12960.000000000015</v>
      </c>
      <c r="K88" s="13">
        <v>0</v>
      </c>
      <c r="L88" s="13">
        <f t="shared" ref="L88" si="180">SUM(J88,K88)</f>
        <v>-12960.000000000015</v>
      </c>
    </row>
    <row r="89" spans="1:12" s="12" customFormat="1" ht="15.75">
      <c r="A89" s="8">
        <v>43686</v>
      </c>
      <c r="B89" s="9" t="s">
        <v>117</v>
      </c>
      <c r="C89" s="9">
        <v>620</v>
      </c>
      <c r="D89" s="9">
        <v>1000</v>
      </c>
      <c r="E89" s="9">
        <v>3</v>
      </c>
      <c r="F89" s="9" t="s">
        <v>10</v>
      </c>
      <c r="G89" s="10">
        <v>13.35</v>
      </c>
      <c r="H89" s="10">
        <v>10.1</v>
      </c>
      <c r="I89" s="10">
        <v>0</v>
      </c>
      <c r="J89" s="13">
        <f t="shared" ref="J89" si="181">IF(F89="BUY",(H89-G89)*E89*D89,(G89-H89)*D89)</f>
        <v>-9750</v>
      </c>
      <c r="K89" s="13">
        <v>0</v>
      </c>
      <c r="L89" s="13">
        <f t="shared" ref="L89" si="182">SUM(J89,K89)</f>
        <v>-9750</v>
      </c>
    </row>
    <row r="90" spans="1:12" s="12" customFormat="1" ht="15.75">
      <c r="A90" s="8">
        <v>43685</v>
      </c>
      <c r="B90" s="9" t="s">
        <v>185</v>
      </c>
      <c r="C90" s="9">
        <v>105</v>
      </c>
      <c r="D90" s="9">
        <v>3200</v>
      </c>
      <c r="E90" s="9">
        <v>3</v>
      </c>
      <c r="F90" s="9" t="s">
        <v>10</v>
      </c>
      <c r="G90" s="10">
        <v>6.2</v>
      </c>
      <c r="H90" s="10">
        <v>5.05</v>
      </c>
      <c r="I90" s="10">
        <v>55</v>
      </c>
      <c r="J90" s="13">
        <f t="shared" ref="J90" si="183">IF(F90="BUY",(H90-G90)*E90*D90,(G90-H90)*D90)</f>
        <v>-11040.000000000004</v>
      </c>
      <c r="K90" s="13">
        <v>0</v>
      </c>
      <c r="L90" s="13">
        <f t="shared" ref="L90" si="184">SUM(J90,K90)</f>
        <v>-11040.000000000004</v>
      </c>
    </row>
    <row r="91" spans="1:12" s="12" customFormat="1" ht="15.75">
      <c r="A91" s="8">
        <v>43684</v>
      </c>
      <c r="B91" s="9" t="s">
        <v>190</v>
      </c>
      <c r="C91" s="9">
        <v>460</v>
      </c>
      <c r="D91" s="9">
        <v>800</v>
      </c>
      <c r="E91" s="9">
        <v>3</v>
      </c>
      <c r="F91" s="9" t="s">
        <v>10</v>
      </c>
      <c r="G91" s="10">
        <v>44</v>
      </c>
      <c r="H91" s="10">
        <v>48.2</v>
      </c>
      <c r="I91" s="10">
        <v>55</v>
      </c>
      <c r="J91" s="13">
        <f t="shared" ref="J91" si="185">IF(F91="BUY",(H91-G91)*E91*D91,(G91-H91)*D91)</f>
        <v>10080.000000000007</v>
      </c>
      <c r="K91" s="13">
        <f t="shared" ref="K91" si="186">IF(I91=0,"0.00",IF(F91="BUY",E91*(I91-H91)*D91,(H91-I91)*D91))</f>
        <v>16319.999999999993</v>
      </c>
      <c r="L91" s="13">
        <f t="shared" ref="L91" si="187">SUM(J91,K91)</f>
        <v>26400</v>
      </c>
    </row>
    <row r="92" spans="1:12" s="12" customFormat="1" ht="15.75">
      <c r="A92" s="8">
        <v>43683</v>
      </c>
      <c r="B92" s="9" t="s">
        <v>154</v>
      </c>
      <c r="C92" s="9">
        <v>2800</v>
      </c>
      <c r="D92" s="9">
        <v>250</v>
      </c>
      <c r="E92" s="9">
        <v>3</v>
      </c>
      <c r="F92" s="9" t="s">
        <v>10</v>
      </c>
      <c r="G92" s="10">
        <v>126</v>
      </c>
      <c r="H92" s="10">
        <v>138.19999999999999</v>
      </c>
      <c r="I92" s="10">
        <v>155</v>
      </c>
      <c r="J92" s="13">
        <f t="shared" ref="J92" si="188">IF(F92="BUY",(H92-G92)*E92*D92,(G92-H92)*D92)</f>
        <v>9149.9999999999909</v>
      </c>
      <c r="K92" s="13">
        <f t="shared" ref="K92" si="189">IF(I92=0,"0.00",IF(F92="BUY",E92*(I92-H92)*D92,(H92-I92)*D92))</f>
        <v>12600.000000000009</v>
      </c>
      <c r="L92" s="13">
        <f t="shared" ref="L92" si="190">SUM(J92,K92)</f>
        <v>21750</v>
      </c>
    </row>
    <row r="93" spans="1:12" s="12" customFormat="1" ht="15.75">
      <c r="A93" s="8">
        <v>43682</v>
      </c>
      <c r="B93" s="9" t="s">
        <v>81</v>
      </c>
      <c r="C93" s="9">
        <v>80</v>
      </c>
      <c r="D93" s="9">
        <v>2200</v>
      </c>
      <c r="E93" s="9">
        <v>3</v>
      </c>
      <c r="F93" s="9" t="s">
        <v>10</v>
      </c>
      <c r="G93" s="10">
        <v>9.5500000000000007</v>
      </c>
      <c r="H93" s="10">
        <v>9.1999999999999993</v>
      </c>
      <c r="I93" s="10">
        <v>0</v>
      </c>
      <c r="J93" s="13">
        <f t="shared" ref="J93" si="191">IF(F93="BUY",(H93-G93)*E93*D93,(G93-H93)*D93)</f>
        <v>-2310.0000000000095</v>
      </c>
      <c r="K93" s="13">
        <v>0</v>
      </c>
      <c r="L93" s="13">
        <f t="shared" ref="L93" si="192">SUM(J93,K93)</f>
        <v>-2310.0000000000095</v>
      </c>
    </row>
    <row r="94" spans="1:12" s="12" customFormat="1" ht="15.75">
      <c r="A94" s="8">
        <v>43679</v>
      </c>
      <c r="B94" s="9" t="s">
        <v>149</v>
      </c>
      <c r="C94" s="9">
        <v>125</v>
      </c>
      <c r="D94" s="9">
        <v>3200</v>
      </c>
      <c r="E94" s="9">
        <v>3</v>
      </c>
      <c r="F94" s="9" t="s">
        <v>10</v>
      </c>
      <c r="G94" s="10">
        <v>10.55</v>
      </c>
      <c r="H94" s="10">
        <v>11.1</v>
      </c>
      <c r="I94" s="10">
        <v>0</v>
      </c>
      <c r="J94" s="13">
        <f t="shared" ref="J94" si="193">IF(F94="BUY",(H94-G94)*E94*D94,(G94-H94)*D94)</f>
        <v>5279.99999999999</v>
      </c>
      <c r="K94" s="13">
        <v>0</v>
      </c>
      <c r="L94" s="13">
        <f t="shared" ref="L94" si="194">SUM(J94,K94)</f>
        <v>5279.99999999999</v>
      </c>
    </row>
    <row r="95" spans="1:12" s="12" customFormat="1" ht="15.75">
      <c r="A95" s="8">
        <v>43678</v>
      </c>
      <c r="B95" s="9" t="s">
        <v>166</v>
      </c>
      <c r="C95" s="9">
        <v>340</v>
      </c>
      <c r="D95" s="9">
        <v>1300</v>
      </c>
      <c r="E95" s="9">
        <v>3</v>
      </c>
      <c r="F95" s="9" t="s">
        <v>10</v>
      </c>
      <c r="G95" s="10">
        <v>21.55</v>
      </c>
      <c r="H95" s="10">
        <v>23.8</v>
      </c>
      <c r="I95" s="10">
        <v>26.5</v>
      </c>
      <c r="J95" s="13">
        <f t="shared" ref="J95" si="195">IF(F95="BUY",(H95-G95)*E95*D95,(G95-H95)*D95)</f>
        <v>8775</v>
      </c>
      <c r="K95" s="13">
        <v>0</v>
      </c>
      <c r="L95" s="13">
        <f t="shared" ref="L95" si="196">SUM(J95,K95)</f>
        <v>8775</v>
      </c>
    </row>
    <row r="96" spans="1:12" s="12" customFormat="1" ht="15.75">
      <c r="A96" s="8">
        <v>43677</v>
      </c>
      <c r="B96" s="9" t="s">
        <v>166</v>
      </c>
      <c r="C96" s="9">
        <v>380</v>
      </c>
      <c r="D96" s="9">
        <v>1300</v>
      </c>
      <c r="E96" s="9">
        <v>3</v>
      </c>
      <c r="F96" s="9" t="s">
        <v>10</v>
      </c>
      <c r="G96" s="10">
        <v>33</v>
      </c>
      <c r="H96" s="10">
        <v>33</v>
      </c>
      <c r="I96" s="10">
        <v>0</v>
      </c>
      <c r="J96" s="13">
        <f t="shared" ref="J96" si="197">IF(F96="BUY",(H96-G96)*E96*D96,(G96-H96)*D96)</f>
        <v>0</v>
      </c>
      <c r="K96" s="13">
        <v>0</v>
      </c>
      <c r="L96" s="13">
        <f t="shared" ref="L96" si="198">SUM(J96,K96)</f>
        <v>0</v>
      </c>
    </row>
    <row r="97" spans="1:12" s="12" customFormat="1" ht="15.75">
      <c r="A97" s="8">
        <v>43676</v>
      </c>
      <c r="B97" s="9" t="s">
        <v>189</v>
      </c>
      <c r="C97" s="9">
        <v>44</v>
      </c>
      <c r="D97" s="9">
        <v>8500</v>
      </c>
      <c r="E97" s="9">
        <v>3</v>
      </c>
      <c r="F97" s="9" t="s">
        <v>10</v>
      </c>
      <c r="G97" s="10">
        <v>3.2</v>
      </c>
      <c r="H97" s="10">
        <v>3.8</v>
      </c>
      <c r="I97" s="10">
        <v>0</v>
      </c>
      <c r="J97" s="13">
        <f t="shared" ref="J97" si="199">IF(F97="BUY",(H97-G97)*E97*D97,(G97-H97)*D97)</f>
        <v>15299.999999999991</v>
      </c>
      <c r="K97" s="13">
        <v>0</v>
      </c>
      <c r="L97" s="13">
        <f t="shared" ref="L97" si="200">SUM(J97,K97)</f>
        <v>15299.999999999991</v>
      </c>
    </row>
    <row r="98" spans="1:12" s="12" customFormat="1" ht="15.75">
      <c r="A98" s="8">
        <v>43676</v>
      </c>
      <c r="B98" s="9" t="s">
        <v>188</v>
      </c>
      <c r="C98" s="9">
        <v>70</v>
      </c>
      <c r="D98" s="9">
        <v>6000</v>
      </c>
      <c r="E98" s="9">
        <v>3</v>
      </c>
      <c r="F98" s="9" t="s">
        <v>10</v>
      </c>
      <c r="G98" s="10">
        <v>3.2</v>
      </c>
      <c r="H98" s="10">
        <v>3.8</v>
      </c>
      <c r="I98" s="10">
        <v>0</v>
      </c>
      <c r="J98" s="13">
        <f t="shared" ref="J98" si="201">IF(F98="BUY",(H98-G98)*E98*D98,(G98-H98)*D98)</f>
        <v>10799.999999999993</v>
      </c>
      <c r="K98" s="13">
        <v>0</v>
      </c>
      <c r="L98" s="13">
        <f t="shared" ref="L98" si="202">SUM(J98,K98)</f>
        <v>10799.999999999993</v>
      </c>
    </row>
    <row r="99" spans="1:12" s="12" customFormat="1" ht="15.75">
      <c r="A99" s="8">
        <v>43676</v>
      </c>
      <c r="B99" s="9" t="s">
        <v>149</v>
      </c>
      <c r="C99" s="9">
        <v>130</v>
      </c>
      <c r="D99" s="9">
        <v>3200</v>
      </c>
      <c r="E99" s="9">
        <v>3</v>
      </c>
      <c r="F99" s="9" t="s">
        <v>10</v>
      </c>
      <c r="G99" s="10">
        <v>7.1</v>
      </c>
      <c r="H99" s="10">
        <v>8.1999999999999993</v>
      </c>
      <c r="I99" s="10">
        <v>9.8000000000000007</v>
      </c>
      <c r="J99" s="13">
        <f t="shared" ref="J99" si="203">IF(F99="BUY",(H99-G99)*E99*D99,(G99-H99)*D99)</f>
        <v>10559.999999999996</v>
      </c>
      <c r="K99" s="13">
        <v>0</v>
      </c>
      <c r="L99" s="13">
        <f t="shared" ref="L99" si="204">SUM(J99,K99)</f>
        <v>10559.999999999996</v>
      </c>
    </row>
    <row r="100" spans="1:12" s="12" customFormat="1" ht="15.75">
      <c r="A100" s="8">
        <v>43675</v>
      </c>
      <c r="B100" s="9" t="s">
        <v>81</v>
      </c>
      <c r="C100" s="9">
        <v>90</v>
      </c>
      <c r="D100" s="9">
        <v>2200</v>
      </c>
      <c r="E100" s="9">
        <v>3</v>
      </c>
      <c r="F100" s="9" t="s">
        <v>10</v>
      </c>
      <c r="G100" s="10">
        <v>10.55</v>
      </c>
      <c r="H100" s="10">
        <v>12.2</v>
      </c>
      <c r="I100" s="10">
        <v>13.8</v>
      </c>
      <c r="J100" s="13">
        <f t="shared" ref="J100" si="205">IF(F100="BUY",(H100-G100)*E100*D100,(G100-H100)*D100)</f>
        <v>10889.999999999991</v>
      </c>
      <c r="K100" s="13">
        <f t="shared" ref="K100" si="206">IF(I100=0,"0.00",IF(F100="BUY",E100*(I100-H100)*D100,(H100-I100)*D100))</f>
        <v>10560.000000000009</v>
      </c>
      <c r="L100" s="13">
        <f t="shared" ref="L100" si="207">SUM(J100,K100)</f>
        <v>21450</v>
      </c>
    </row>
    <row r="101" spans="1:12" s="12" customFormat="1" ht="15.75">
      <c r="A101" s="8">
        <v>43672</v>
      </c>
      <c r="B101" s="9" t="s">
        <v>28</v>
      </c>
      <c r="C101" s="9">
        <v>400</v>
      </c>
      <c r="D101" s="9">
        <v>1400</v>
      </c>
      <c r="E101" s="9">
        <v>3</v>
      </c>
      <c r="F101" s="9" t="s">
        <v>10</v>
      </c>
      <c r="G101" s="10">
        <v>26.55</v>
      </c>
      <c r="H101" s="10">
        <v>28</v>
      </c>
      <c r="I101" s="10">
        <v>28</v>
      </c>
      <c r="J101" s="13">
        <f t="shared" ref="J101" si="208">IF(F101="BUY",(H101-G101)*E101*D101,(G101-H101)*D101)</f>
        <v>6089.9999999999973</v>
      </c>
      <c r="K101" s="13">
        <f t="shared" ref="K101" si="209">IF(I101=0,"0.00",IF(F101="BUY",E101*(I101-H101)*D101,(H101-I101)*D101))</f>
        <v>0</v>
      </c>
      <c r="L101" s="13">
        <f t="shared" ref="L101" si="210">SUM(J101,K101)</f>
        <v>6089.9999999999973</v>
      </c>
    </row>
    <row r="102" spans="1:12" s="12" customFormat="1" ht="15.75">
      <c r="A102" s="8">
        <v>43671</v>
      </c>
      <c r="B102" s="9" t="s">
        <v>58</v>
      </c>
      <c r="C102" s="9">
        <v>1140</v>
      </c>
      <c r="D102" s="9">
        <v>500</v>
      </c>
      <c r="E102" s="9">
        <v>3</v>
      </c>
      <c r="F102" s="9" t="s">
        <v>10</v>
      </c>
      <c r="G102" s="10">
        <v>19.2</v>
      </c>
      <c r="H102" s="10">
        <v>23</v>
      </c>
      <c r="I102" s="10">
        <v>28</v>
      </c>
      <c r="J102" s="13">
        <f t="shared" ref="J102" si="211">IF(F102="BUY",(H102-G102)*E102*D102,(G102-H102)*D102)</f>
        <v>5700.0000000000009</v>
      </c>
      <c r="K102" s="13">
        <f t="shared" ref="K102" si="212">IF(I102=0,"0.00",IF(F102="BUY",E102*(I102-H102)*D102,(H102-I102)*D102))</f>
        <v>7500</v>
      </c>
      <c r="L102" s="13">
        <f t="shared" ref="L102" si="213">SUM(J102,K102)</f>
        <v>13200</v>
      </c>
    </row>
    <row r="103" spans="1:12" s="12" customFormat="1" ht="15.75">
      <c r="A103" s="8">
        <v>43668</v>
      </c>
      <c r="B103" s="9" t="s">
        <v>135</v>
      </c>
      <c r="C103" s="9">
        <v>3250</v>
      </c>
      <c r="D103" s="9">
        <v>250</v>
      </c>
      <c r="E103" s="9">
        <v>3</v>
      </c>
      <c r="F103" s="9" t="s">
        <v>10</v>
      </c>
      <c r="G103" s="10">
        <v>110</v>
      </c>
      <c r="H103" s="10">
        <v>128.19999999999999</v>
      </c>
      <c r="I103" s="10">
        <v>150</v>
      </c>
      <c r="J103" s="13">
        <f t="shared" ref="J103" si="214">IF(F103="BUY",(H103-G103)*E103*D103,(G103-H103)*D103)</f>
        <v>13649.999999999991</v>
      </c>
      <c r="K103" s="13">
        <v>0</v>
      </c>
      <c r="L103" s="13">
        <f t="shared" ref="L103" si="215">SUM(J103,K103)</f>
        <v>13649.999999999991</v>
      </c>
    </row>
    <row r="104" spans="1:12" s="12" customFormat="1" ht="15.75">
      <c r="A104" s="8">
        <v>43664</v>
      </c>
      <c r="B104" s="9" t="s">
        <v>52</v>
      </c>
      <c r="C104" s="9">
        <v>640</v>
      </c>
      <c r="D104" s="9">
        <v>800</v>
      </c>
      <c r="E104" s="9">
        <v>3</v>
      </c>
      <c r="F104" s="9" t="s">
        <v>10</v>
      </c>
      <c r="G104" s="10">
        <v>44</v>
      </c>
      <c r="H104" s="10">
        <v>38.299999999999997</v>
      </c>
      <c r="I104" s="10">
        <v>0</v>
      </c>
      <c r="J104" s="13">
        <f t="shared" ref="J104" si="216">IF(F104="BUY",(H104-G104)*E104*D104,(G104-H104)*D104)</f>
        <v>-13680.000000000007</v>
      </c>
      <c r="K104" s="13">
        <v>0</v>
      </c>
      <c r="L104" s="13">
        <f t="shared" ref="L104" si="217">SUM(J104,K104)</f>
        <v>-13680.000000000007</v>
      </c>
    </row>
    <row r="105" spans="1:12" s="12" customFormat="1" ht="15.75">
      <c r="A105" s="8">
        <v>43663</v>
      </c>
      <c r="B105" s="9" t="s">
        <v>97</v>
      </c>
      <c r="C105" s="9">
        <v>50</v>
      </c>
      <c r="D105" s="9">
        <v>4000</v>
      </c>
      <c r="E105" s="9">
        <v>3</v>
      </c>
      <c r="F105" s="9" t="s">
        <v>10</v>
      </c>
      <c r="G105" s="10">
        <v>5.8</v>
      </c>
      <c r="H105" s="10">
        <v>6.8</v>
      </c>
      <c r="I105" s="10">
        <v>8.1999999999999993</v>
      </c>
      <c r="J105" s="13">
        <f t="shared" ref="J105" si="218">IF(F105="BUY",(H105-G105)*E105*D105,(G105-H105)*D105)</f>
        <v>12000</v>
      </c>
      <c r="K105" s="13">
        <f t="shared" ref="K105" si="219">IF(I105=0,"0.00",IF(F105="BUY",E105*(I105-H105)*D105,(H105-I105)*D105))</f>
        <v>16799.999999999993</v>
      </c>
      <c r="L105" s="13">
        <f t="shared" ref="L105" si="220">SUM(J105,K105)</f>
        <v>28799.999999999993</v>
      </c>
    </row>
    <row r="106" spans="1:12" s="12" customFormat="1" ht="15.75">
      <c r="A106" s="8">
        <v>43661</v>
      </c>
      <c r="B106" s="9" t="s">
        <v>136</v>
      </c>
      <c r="C106" s="9">
        <v>740</v>
      </c>
      <c r="D106" s="9">
        <v>1400</v>
      </c>
      <c r="E106" s="9">
        <v>3</v>
      </c>
      <c r="F106" s="9" t="s">
        <v>10</v>
      </c>
      <c r="G106" s="10">
        <v>19.2</v>
      </c>
      <c r="H106" s="10">
        <v>20.3</v>
      </c>
      <c r="I106" s="10">
        <v>0</v>
      </c>
      <c r="J106" s="13">
        <f t="shared" ref="J106" si="221">IF(F106="BUY",(H106-G106)*E106*D106,(G106-H106)*D106)</f>
        <v>4620.0000000000064</v>
      </c>
      <c r="K106" s="13">
        <v>0</v>
      </c>
      <c r="L106" s="13">
        <f t="shared" ref="L106" si="222">SUM(J106,K106)</f>
        <v>4620.0000000000064</v>
      </c>
    </row>
    <row r="107" spans="1:12" s="12" customFormat="1" ht="15.75">
      <c r="A107" s="8">
        <v>43658</v>
      </c>
      <c r="B107" s="9" t="s">
        <v>17</v>
      </c>
      <c r="C107" s="9">
        <v>470</v>
      </c>
      <c r="D107" s="9">
        <v>1061</v>
      </c>
      <c r="E107" s="9">
        <v>3</v>
      </c>
      <c r="F107" s="9" t="s">
        <v>10</v>
      </c>
      <c r="G107" s="10">
        <v>13.85</v>
      </c>
      <c r="H107" s="10">
        <v>16.899999999999999</v>
      </c>
      <c r="I107" s="10">
        <v>20.8</v>
      </c>
      <c r="J107" s="13">
        <f t="shared" ref="J107" si="223">IF(F107="BUY",(H107-G107)*E107*D107,(G107-H107)*D107)</f>
        <v>9708.149999999996</v>
      </c>
      <c r="K107" s="13">
        <v>0</v>
      </c>
      <c r="L107" s="13">
        <f t="shared" ref="L107" si="224">SUM(J107,K107)</f>
        <v>9708.149999999996</v>
      </c>
    </row>
    <row r="108" spans="1:12" s="12" customFormat="1" ht="15.75">
      <c r="A108" s="8">
        <v>43658</v>
      </c>
      <c r="B108" s="9" t="s">
        <v>187</v>
      </c>
      <c r="C108" s="9">
        <v>4600</v>
      </c>
      <c r="D108" s="9">
        <v>200</v>
      </c>
      <c r="E108" s="9">
        <v>3</v>
      </c>
      <c r="F108" s="9" t="s">
        <v>10</v>
      </c>
      <c r="G108" s="10">
        <v>95</v>
      </c>
      <c r="H108" s="10">
        <v>85</v>
      </c>
      <c r="I108" s="10">
        <v>0</v>
      </c>
      <c r="J108" s="13">
        <f t="shared" ref="J108" si="225">IF(F108="BUY",(H108-G108)*E108*D108,(G108-H108)*D108)</f>
        <v>-6000</v>
      </c>
      <c r="K108" s="13">
        <v>0</v>
      </c>
      <c r="L108" s="13">
        <f t="shared" ref="L108" si="226">SUM(J108,K108)</f>
        <v>-6000</v>
      </c>
    </row>
    <row r="109" spans="1:12" s="12" customFormat="1" ht="15.75">
      <c r="A109" s="8">
        <v>43657</v>
      </c>
      <c r="B109" s="9" t="s">
        <v>28</v>
      </c>
      <c r="C109" s="9">
        <v>340</v>
      </c>
      <c r="D109" s="9">
        <v>1300</v>
      </c>
      <c r="E109" s="9">
        <v>3</v>
      </c>
      <c r="F109" s="9" t="s">
        <v>10</v>
      </c>
      <c r="G109" s="10">
        <v>18.2</v>
      </c>
      <c r="H109" s="10">
        <v>20.8</v>
      </c>
      <c r="I109" s="10">
        <v>23.5</v>
      </c>
      <c r="J109" s="13">
        <f t="shared" ref="J109" si="227">IF(F109="BUY",(H109-G109)*E109*D109,(G109-H109)*D109)</f>
        <v>10140.000000000005</v>
      </c>
      <c r="K109" s="13">
        <f t="shared" ref="K109" si="228">IF(I109=0,"0.00",IF(F109="BUY",E109*(I109-H109)*D109,(H109-I109)*D109))</f>
        <v>10529.999999999996</v>
      </c>
      <c r="L109" s="13">
        <f t="shared" ref="L109" si="229">SUM(J109,K109)</f>
        <v>20670</v>
      </c>
    </row>
    <row r="110" spans="1:12" s="12" customFormat="1" ht="15.75">
      <c r="A110" s="8">
        <v>43656</v>
      </c>
      <c r="B110" s="9" t="s">
        <v>136</v>
      </c>
      <c r="C110" s="9">
        <v>740</v>
      </c>
      <c r="D110" s="9">
        <v>1400</v>
      </c>
      <c r="E110" s="9">
        <v>3</v>
      </c>
      <c r="F110" s="9" t="s">
        <v>10</v>
      </c>
      <c r="G110" s="10">
        <v>23.8</v>
      </c>
      <c r="H110" s="10">
        <v>26.3</v>
      </c>
      <c r="I110" s="10">
        <v>29.3</v>
      </c>
      <c r="J110" s="13">
        <f t="shared" ref="J110" si="230">IF(F110="BUY",(H110-G110)*E110*D110,(G110-H110)*D110)</f>
        <v>10500</v>
      </c>
      <c r="K110" s="13">
        <v>0</v>
      </c>
      <c r="L110" s="13">
        <f t="shared" ref="L110" si="231">SUM(J110,K110)</f>
        <v>10500</v>
      </c>
    </row>
    <row r="111" spans="1:12" s="12" customFormat="1" ht="15.75">
      <c r="A111" s="8">
        <v>43655</v>
      </c>
      <c r="B111" s="9" t="s">
        <v>117</v>
      </c>
      <c r="C111" s="9">
        <v>590</v>
      </c>
      <c r="D111" s="9">
        <v>1000</v>
      </c>
      <c r="E111" s="9">
        <v>3</v>
      </c>
      <c r="F111" s="9" t="s">
        <v>10</v>
      </c>
      <c r="G111" s="10">
        <v>26.85</v>
      </c>
      <c r="H111" s="10">
        <v>29</v>
      </c>
      <c r="I111" s="10">
        <v>0</v>
      </c>
      <c r="J111" s="13">
        <f t="shared" ref="J111" si="232">IF(F111="BUY",(H111-G111)*E111*D111,(G111-H111)*D111)</f>
        <v>6449.9999999999955</v>
      </c>
      <c r="K111" s="13">
        <v>0</v>
      </c>
      <c r="L111" s="13">
        <f t="shared" ref="L111" si="233">SUM(J111,K111)</f>
        <v>6449.9999999999955</v>
      </c>
    </row>
    <row r="112" spans="1:12" s="12" customFormat="1" ht="15.75">
      <c r="A112" s="8">
        <v>43655</v>
      </c>
      <c r="B112" s="9" t="s">
        <v>179</v>
      </c>
      <c r="C112" s="9">
        <v>145</v>
      </c>
      <c r="D112" s="9">
        <v>6000</v>
      </c>
      <c r="E112" s="9">
        <v>3</v>
      </c>
      <c r="F112" s="9" t="s">
        <v>10</v>
      </c>
      <c r="G112" s="10">
        <v>6.85</v>
      </c>
      <c r="H112" s="10">
        <v>8</v>
      </c>
      <c r="I112" s="10">
        <v>8.85</v>
      </c>
      <c r="J112" s="13">
        <f t="shared" ref="J112" si="234">IF(F112="BUY",(H112-G112)*E112*D112,(G112-H112)*D112)</f>
        <v>20700.000000000007</v>
      </c>
      <c r="K112" s="13">
        <f t="shared" ref="K112" si="235">IF(I112=0,"0.00",IF(F112="BUY",E112*(I112-H112)*D112,(H112-I112)*D112))</f>
        <v>15299.999999999993</v>
      </c>
      <c r="L112" s="13">
        <f t="shared" ref="L112" si="236">SUM(J112,K112)</f>
        <v>36000</v>
      </c>
    </row>
    <row r="113" spans="1:12" s="12" customFormat="1" ht="15.75">
      <c r="A113" s="8">
        <v>43651</v>
      </c>
      <c r="B113" s="9" t="s">
        <v>172</v>
      </c>
      <c r="C113" s="9">
        <v>170</v>
      </c>
      <c r="D113" s="9">
        <v>6000</v>
      </c>
      <c r="E113" s="9">
        <v>3</v>
      </c>
      <c r="F113" s="9" t="s">
        <v>10</v>
      </c>
      <c r="G113" s="10">
        <v>4.0999999999999996</v>
      </c>
      <c r="H113" s="10">
        <v>3.5</v>
      </c>
      <c r="I113" s="10">
        <v>0</v>
      </c>
      <c r="J113" s="13">
        <f t="shared" ref="J113:J114" si="237">IF(F113="BUY",(H113-G113)*E113*D113,(G113-H113)*D113)</f>
        <v>-10799.999999999993</v>
      </c>
      <c r="K113" s="13">
        <v>0</v>
      </c>
      <c r="L113" s="13">
        <f t="shared" ref="L113:L114" si="238">SUM(J113,K113)</f>
        <v>-10799.999999999993</v>
      </c>
    </row>
    <row r="114" spans="1:12" s="12" customFormat="1" ht="15.75">
      <c r="A114" s="8">
        <v>43663</v>
      </c>
      <c r="B114" s="9" t="s">
        <v>97</v>
      </c>
      <c r="C114" s="9">
        <v>50</v>
      </c>
      <c r="D114" s="9">
        <v>4000</v>
      </c>
      <c r="E114" s="9">
        <v>3</v>
      </c>
      <c r="F114" s="9" t="s">
        <v>10</v>
      </c>
      <c r="G114" s="10">
        <v>5.8</v>
      </c>
      <c r="H114" s="10">
        <v>6.8</v>
      </c>
      <c r="I114" s="10">
        <v>8.1999999999999993</v>
      </c>
      <c r="J114" s="13">
        <f t="shared" si="237"/>
        <v>12000</v>
      </c>
      <c r="K114" s="13">
        <f t="shared" ref="K114" si="239">IF(I114=0,"0.00",IF(F114="BUY",E114*(I114-H114)*D114,(H114-I114)*D114))</f>
        <v>16799.999999999993</v>
      </c>
      <c r="L114" s="13">
        <f t="shared" si="238"/>
        <v>28799.999999999993</v>
      </c>
    </row>
    <row r="115" spans="1:12" s="12" customFormat="1" ht="15.75">
      <c r="A115" s="8">
        <v>43649</v>
      </c>
      <c r="B115" s="9" t="s">
        <v>100</v>
      </c>
      <c r="C115" s="9">
        <v>65</v>
      </c>
      <c r="D115" s="9">
        <v>4000</v>
      </c>
      <c r="E115" s="9">
        <v>3</v>
      </c>
      <c r="F115" s="9" t="s">
        <v>10</v>
      </c>
      <c r="G115" s="10">
        <v>6</v>
      </c>
      <c r="H115" s="10">
        <v>7.1</v>
      </c>
      <c r="I115" s="10">
        <v>7.8</v>
      </c>
      <c r="J115" s="13">
        <f t="shared" ref="J115" si="240">IF(F115="BUY",(H115-G115)*E115*D115,(G115-H115)*D115)</f>
        <v>13199.999999999996</v>
      </c>
      <c r="K115" s="13">
        <v>0</v>
      </c>
      <c r="L115" s="13">
        <f t="shared" ref="L115" si="241">SUM(J115,K115)</f>
        <v>13199.999999999996</v>
      </c>
    </row>
    <row r="116" spans="1:12" s="12" customFormat="1" ht="15.75">
      <c r="A116" s="8">
        <v>43649</v>
      </c>
      <c r="B116" s="9" t="s">
        <v>52</v>
      </c>
      <c r="C116" s="9">
        <v>660</v>
      </c>
      <c r="D116" s="9">
        <v>800</v>
      </c>
      <c r="E116" s="9">
        <v>3</v>
      </c>
      <c r="F116" s="9" t="s">
        <v>10</v>
      </c>
      <c r="G116" s="10">
        <v>41.5</v>
      </c>
      <c r="H116" s="10">
        <v>46.5</v>
      </c>
      <c r="I116" s="10">
        <v>53.5</v>
      </c>
      <c r="J116" s="13">
        <f t="shared" ref="J116" si="242">IF(F116="BUY",(H116-G116)*E116*D116,(G116-H116)*D116)</f>
        <v>12000</v>
      </c>
      <c r="K116" s="13">
        <f t="shared" ref="K116" si="243">IF(I116=0,"0.00",IF(F116="BUY",E116*(I116-H116)*D116,(H116-I116)*D116))</f>
        <v>16800</v>
      </c>
      <c r="L116" s="13">
        <f t="shared" ref="L116" si="244">SUM(J116,K116)</f>
        <v>28800</v>
      </c>
    </row>
    <row r="117" spans="1:12" s="12" customFormat="1" ht="15.75">
      <c r="A117" s="8">
        <v>43648</v>
      </c>
      <c r="B117" s="9" t="s">
        <v>61</v>
      </c>
      <c r="C117" s="9">
        <v>740</v>
      </c>
      <c r="D117" s="9">
        <v>1400</v>
      </c>
      <c r="E117" s="9">
        <v>3</v>
      </c>
      <c r="F117" s="9" t="s">
        <v>10</v>
      </c>
      <c r="G117" s="10">
        <v>33.799999999999997</v>
      </c>
      <c r="H117" s="10">
        <v>36.5</v>
      </c>
      <c r="I117" s="10">
        <v>39.799999999999997</v>
      </c>
      <c r="J117" s="13">
        <f t="shared" ref="J117" si="245">IF(F117="BUY",(H117-G117)*E117*D117,(G117-H117)*D117)</f>
        <v>11340.000000000013</v>
      </c>
      <c r="K117" s="13">
        <v>0</v>
      </c>
      <c r="L117" s="13">
        <f t="shared" ref="L117" si="246">SUM(J117,K117)</f>
        <v>11340.000000000013</v>
      </c>
    </row>
    <row r="118" spans="1:12" s="12" customFormat="1" ht="15.75">
      <c r="A118" s="8">
        <v>43643</v>
      </c>
      <c r="B118" s="9" t="s">
        <v>147</v>
      </c>
      <c r="C118" s="9">
        <v>100</v>
      </c>
      <c r="D118" s="9">
        <v>8000</v>
      </c>
      <c r="E118" s="9">
        <v>3</v>
      </c>
      <c r="F118" s="9" t="s">
        <v>10</v>
      </c>
      <c r="G118" s="10">
        <v>2.6</v>
      </c>
      <c r="H118" s="10">
        <v>1.8</v>
      </c>
      <c r="I118" s="10">
        <v>0</v>
      </c>
      <c r="J118" s="13">
        <f t="shared" ref="J118" si="247">IF(F118="BUY",(H118-G118)*E118*D118,(G118-H118)*D118)</f>
        <v>-19200.000000000004</v>
      </c>
      <c r="K118" s="13">
        <v>0</v>
      </c>
      <c r="L118" s="13">
        <f t="shared" ref="L118" si="248">SUM(J118,K118)</f>
        <v>-19200.000000000004</v>
      </c>
    </row>
    <row r="119" spans="1:12" s="12" customFormat="1" ht="15.75">
      <c r="A119" s="8">
        <v>43642</v>
      </c>
      <c r="B119" s="9" t="s">
        <v>92</v>
      </c>
      <c r="C119" s="9">
        <v>100</v>
      </c>
      <c r="D119" s="9">
        <v>3200</v>
      </c>
      <c r="E119" s="9">
        <v>3</v>
      </c>
      <c r="F119" s="9" t="s">
        <v>10</v>
      </c>
      <c r="G119" s="10">
        <v>2.8</v>
      </c>
      <c r="H119" s="10">
        <v>3.8</v>
      </c>
      <c r="I119" s="10">
        <v>4.7</v>
      </c>
      <c r="J119" s="13">
        <f t="shared" ref="J119" si="249">IF(F119="BUY",(H119-G119)*E119*D119,(G119-H119)*D119)</f>
        <v>9600</v>
      </c>
      <c r="K119" s="13">
        <f t="shared" ref="K119" si="250">IF(I119=0,"0.00",IF(F119="BUY",E119*(I119-H119)*D119,(H119-I119)*D119))</f>
        <v>8640.0000000000036</v>
      </c>
      <c r="L119" s="13">
        <f t="shared" ref="L119" si="251">SUM(J119,K119)</f>
        <v>18240.000000000004</v>
      </c>
    </row>
    <row r="120" spans="1:12" s="12" customFormat="1" ht="15.75">
      <c r="A120" s="8">
        <v>43642</v>
      </c>
      <c r="B120" s="9" t="s">
        <v>54</v>
      </c>
      <c r="C120" s="9">
        <v>940</v>
      </c>
      <c r="D120" s="9">
        <v>600</v>
      </c>
      <c r="E120" s="9">
        <v>3</v>
      </c>
      <c r="F120" s="9" t="s">
        <v>10</v>
      </c>
      <c r="G120" s="10">
        <v>11</v>
      </c>
      <c r="H120" s="10">
        <v>16.5</v>
      </c>
      <c r="I120" s="10">
        <v>21.65</v>
      </c>
      <c r="J120" s="13">
        <f t="shared" ref="J120" si="252">IF(F120="BUY",(H120-G120)*E120*D120,(G120-H120)*D120)</f>
        <v>9900</v>
      </c>
      <c r="K120" s="13">
        <f t="shared" ref="K120" si="253">IF(I120=0,"0.00",IF(F120="BUY",E120*(I120-H120)*D120,(H120-I120)*D120))</f>
        <v>9269.9999999999982</v>
      </c>
      <c r="L120" s="13">
        <f t="shared" ref="L120" si="254">SUM(J120,K120)</f>
        <v>19170</v>
      </c>
    </row>
    <row r="121" spans="1:12" s="12" customFormat="1" ht="15.75">
      <c r="A121" s="8">
        <v>43641</v>
      </c>
      <c r="B121" s="9" t="s">
        <v>112</v>
      </c>
      <c r="C121" s="9">
        <v>260</v>
      </c>
      <c r="D121" s="9">
        <v>3000</v>
      </c>
      <c r="E121" s="9">
        <v>3</v>
      </c>
      <c r="F121" s="9" t="s">
        <v>10</v>
      </c>
      <c r="G121" s="10">
        <v>4.4000000000000004</v>
      </c>
      <c r="H121" s="10">
        <v>5.5</v>
      </c>
      <c r="I121" s="10">
        <v>6.5</v>
      </c>
      <c r="J121" s="13">
        <f t="shared" ref="J121" si="255">IF(F121="BUY",(H121-G121)*E121*D121,(G121-H121)*D121)</f>
        <v>9899.9999999999964</v>
      </c>
      <c r="K121" s="13">
        <f t="shared" ref="K121" si="256">IF(I121=0,"0.00",IF(F121="BUY",E121*(I121-H121)*D121,(H121-I121)*D121))</f>
        <v>9000</v>
      </c>
      <c r="L121" s="13">
        <f t="shared" ref="L121" si="257">SUM(J121,K121)</f>
        <v>18899.999999999996</v>
      </c>
    </row>
    <row r="122" spans="1:12" s="12" customFormat="1" ht="15.75">
      <c r="A122" s="8">
        <v>43640</v>
      </c>
      <c r="B122" s="9" t="s">
        <v>63</v>
      </c>
      <c r="C122" s="9">
        <v>55</v>
      </c>
      <c r="D122" s="9">
        <v>6000</v>
      </c>
      <c r="E122" s="9">
        <v>3</v>
      </c>
      <c r="F122" s="9" t="s">
        <v>10</v>
      </c>
      <c r="G122" s="10">
        <v>3.2</v>
      </c>
      <c r="H122" s="10">
        <v>3.8</v>
      </c>
      <c r="I122" s="10">
        <v>4.4000000000000004</v>
      </c>
      <c r="J122" s="13">
        <f t="shared" ref="J122" si="258">IF(F122="BUY",(H122-G122)*E122*D122,(G122-H122)*D122)</f>
        <v>10799.999999999993</v>
      </c>
      <c r="K122" s="13">
        <v>0</v>
      </c>
      <c r="L122" s="13">
        <f t="shared" ref="L122" si="259">SUM(J122,K122)</f>
        <v>10799.999999999993</v>
      </c>
    </row>
    <row r="123" spans="1:12" s="12" customFormat="1" ht="15.75">
      <c r="A123" s="8">
        <v>43636</v>
      </c>
      <c r="B123" s="9" t="s">
        <v>186</v>
      </c>
      <c r="C123" s="9">
        <v>20</v>
      </c>
      <c r="D123" s="9">
        <v>9000</v>
      </c>
      <c r="E123" s="9">
        <v>3</v>
      </c>
      <c r="F123" s="9" t="s">
        <v>10</v>
      </c>
      <c r="G123" s="10">
        <v>1.8</v>
      </c>
      <c r="H123" s="10">
        <v>2.6</v>
      </c>
      <c r="I123" s="10">
        <v>3.2</v>
      </c>
      <c r="J123" s="13">
        <f t="shared" ref="J123" si="260">IF(F123="BUY",(H123-G123)*E123*D123,(G123-H123)*D123)</f>
        <v>21600.000000000004</v>
      </c>
      <c r="K123" s="13">
        <f t="shared" ref="K123" si="261">IF(I123=0,"0.00",IF(F123="BUY",E123*(I123-H123)*D123,(H123-I123)*D123))</f>
        <v>16200.000000000002</v>
      </c>
      <c r="L123" s="13">
        <f t="shared" ref="L123" si="262">SUM(J123,K123)</f>
        <v>37800.000000000007</v>
      </c>
    </row>
    <row r="124" spans="1:12" s="12" customFormat="1" ht="15.75">
      <c r="A124" s="8">
        <v>43635</v>
      </c>
      <c r="B124" s="9" t="s">
        <v>145</v>
      </c>
      <c r="C124" s="9">
        <v>150</v>
      </c>
      <c r="D124" s="9">
        <v>4000</v>
      </c>
      <c r="E124" s="9">
        <v>3</v>
      </c>
      <c r="F124" s="9" t="s">
        <v>10</v>
      </c>
      <c r="G124" s="10">
        <v>10</v>
      </c>
      <c r="H124" s="10">
        <v>11</v>
      </c>
      <c r="I124" s="10">
        <v>12.2</v>
      </c>
      <c r="J124" s="13">
        <f t="shared" ref="J124" si="263">IF(F124="BUY",(H124-G124)*E124*D124,(G124-H124)*D124)</f>
        <v>12000</v>
      </c>
      <c r="K124" s="13">
        <v>0</v>
      </c>
      <c r="L124" s="13">
        <f t="shared" ref="L124" si="264">SUM(J124,K124)</f>
        <v>12000</v>
      </c>
    </row>
    <row r="125" spans="1:12" s="12" customFormat="1" ht="15.75">
      <c r="A125" s="8">
        <v>43634</v>
      </c>
      <c r="B125" s="9" t="s">
        <v>149</v>
      </c>
      <c r="C125" s="9">
        <v>160</v>
      </c>
      <c r="D125" s="9">
        <v>2250</v>
      </c>
      <c r="E125" s="9">
        <v>3</v>
      </c>
      <c r="F125" s="9" t="s">
        <v>10</v>
      </c>
      <c r="G125" s="10">
        <v>8.35</v>
      </c>
      <c r="H125" s="10">
        <v>9.9</v>
      </c>
      <c r="I125" s="10">
        <v>11.3</v>
      </c>
      <c r="J125" s="13">
        <f t="shared" ref="J125" si="265">IF(F125="BUY",(H125-G125)*E125*D125,(G125-H125)*D125)</f>
        <v>10462.500000000005</v>
      </c>
      <c r="K125" s="13">
        <v>0</v>
      </c>
      <c r="L125" s="13">
        <f t="shared" ref="L125" si="266">SUM(J125,K125)</f>
        <v>10462.500000000005</v>
      </c>
    </row>
    <row r="126" spans="1:12" s="12" customFormat="1" ht="15.75">
      <c r="A126" s="8">
        <v>43633</v>
      </c>
      <c r="B126" s="9" t="s">
        <v>149</v>
      </c>
      <c r="C126" s="9">
        <v>165</v>
      </c>
      <c r="D126" s="9">
        <v>2250</v>
      </c>
      <c r="E126" s="9">
        <v>3</v>
      </c>
      <c r="F126" s="9" t="s">
        <v>10</v>
      </c>
      <c r="G126" s="10">
        <v>9.35</v>
      </c>
      <c r="H126" s="10">
        <v>10.8</v>
      </c>
      <c r="I126" s="10">
        <v>12.2</v>
      </c>
      <c r="J126" s="13">
        <f t="shared" ref="J126" si="267">IF(F126="BUY",(H126-G126)*E126*D126,(G126-H126)*D126)</f>
        <v>9787.5000000000073</v>
      </c>
      <c r="K126" s="13">
        <v>0</v>
      </c>
      <c r="L126" s="13">
        <f t="shared" ref="L126" si="268">SUM(J126,K126)</f>
        <v>9787.5000000000073</v>
      </c>
    </row>
    <row r="127" spans="1:12" s="12" customFormat="1" ht="15.75">
      <c r="A127" s="8">
        <v>43628</v>
      </c>
      <c r="B127" s="9" t="s">
        <v>60</v>
      </c>
      <c r="C127" s="9">
        <v>155</v>
      </c>
      <c r="D127" s="9">
        <v>4000</v>
      </c>
      <c r="E127" s="9">
        <v>3</v>
      </c>
      <c r="F127" s="9" t="s">
        <v>10</v>
      </c>
      <c r="G127" s="10">
        <v>8.5500000000000007</v>
      </c>
      <c r="H127" s="10">
        <v>9.5500000000000007</v>
      </c>
      <c r="I127" s="10">
        <v>10.55</v>
      </c>
      <c r="J127" s="13">
        <f t="shared" ref="J127" si="269">IF(F127="BUY",(H127-G127)*E127*D127,(G127-H127)*D127)</f>
        <v>12000</v>
      </c>
      <c r="K127" s="13">
        <v>0</v>
      </c>
      <c r="L127" s="13">
        <f t="shared" ref="L127" si="270">SUM(J127,K127)</f>
        <v>12000</v>
      </c>
    </row>
    <row r="128" spans="1:12" s="12" customFormat="1" ht="15.75">
      <c r="A128" s="8">
        <v>43626</v>
      </c>
      <c r="B128" s="9" t="s">
        <v>166</v>
      </c>
      <c r="C128" s="9">
        <v>320</v>
      </c>
      <c r="D128" s="9">
        <v>1300</v>
      </c>
      <c r="E128" s="9">
        <v>3</v>
      </c>
      <c r="F128" s="9" t="s">
        <v>10</v>
      </c>
      <c r="G128" s="10">
        <v>11.3</v>
      </c>
      <c r="H128" s="10">
        <v>13.8</v>
      </c>
      <c r="I128" s="10">
        <v>16.2</v>
      </c>
      <c r="J128" s="13">
        <f t="shared" ref="J128" si="271">IF(F128="BUY",(H128-G128)*E128*D128,(G128-H128)*D128)</f>
        <v>9750</v>
      </c>
      <c r="K128" s="13">
        <v>0</v>
      </c>
      <c r="L128" s="13">
        <f t="shared" ref="L128" si="272">SUM(J128,K128)</f>
        <v>9750</v>
      </c>
    </row>
    <row r="129" spans="1:12" s="12" customFormat="1" ht="15.75">
      <c r="A129" s="8">
        <v>43589</v>
      </c>
      <c r="B129" s="9" t="s">
        <v>173</v>
      </c>
      <c r="C129" s="9">
        <v>200</v>
      </c>
      <c r="D129" s="9">
        <v>2600</v>
      </c>
      <c r="E129" s="9">
        <v>5</v>
      </c>
      <c r="F129" s="9" t="s">
        <v>10</v>
      </c>
      <c r="G129" s="10">
        <v>9.35</v>
      </c>
      <c r="H129" s="10">
        <v>10.55</v>
      </c>
      <c r="I129" s="10">
        <v>11.8</v>
      </c>
      <c r="J129" s="13">
        <f t="shared" ref="J129" si="273">IF(F129="BUY",(H129-G129)*E129*D129,(G129-H129)*D129)</f>
        <v>15600.000000000015</v>
      </c>
      <c r="K129" s="13">
        <v>0</v>
      </c>
      <c r="L129" s="13">
        <f t="shared" ref="L129" si="274">SUM(J129,K129)</f>
        <v>15600.000000000015</v>
      </c>
    </row>
    <row r="130" spans="1:12" s="12" customFormat="1" ht="15.75">
      <c r="A130" s="8">
        <v>43616</v>
      </c>
      <c r="B130" s="9" t="s">
        <v>61</v>
      </c>
      <c r="C130" s="9">
        <v>740</v>
      </c>
      <c r="D130" s="9">
        <v>1400</v>
      </c>
      <c r="E130" s="9">
        <v>5</v>
      </c>
      <c r="F130" s="9" t="s">
        <v>10</v>
      </c>
      <c r="G130" s="10">
        <v>30.65</v>
      </c>
      <c r="H130" s="10">
        <v>32.380000000000003</v>
      </c>
      <c r="I130" s="10">
        <v>35.799999999999997</v>
      </c>
      <c r="J130" s="13">
        <f t="shared" ref="J130" si="275">IF(F130="BUY",(H130-G130)*E130*D130,(G130-H130)*D130)</f>
        <v>12110.000000000027</v>
      </c>
      <c r="K130" s="13">
        <f t="shared" ref="K130" si="276">IF(I130=0,"0.00",IF(F130="BUY",E130*(I130-H130)*D130,(H130-I130)*D130))</f>
        <v>23939.999999999964</v>
      </c>
      <c r="L130" s="13">
        <f t="shared" ref="L130" si="277">SUM(J130,K130)</f>
        <v>36049.999999999993</v>
      </c>
    </row>
    <row r="131" spans="1:12" s="12" customFormat="1" ht="15.75">
      <c r="A131" s="8">
        <v>43615</v>
      </c>
      <c r="B131" s="9" t="s">
        <v>61</v>
      </c>
      <c r="C131" s="9">
        <v>700</v>
      </c>
      <c r="D131" s="9">
        <v>1400</v>
      </c>
      <c r="E131" s="9">
        <v>3</v>
      </c>
      <c r="F131" s="9" t="s">
        <v>10</v>
      </c>
      <c r="G131" s="10">
        <v>6.2</v>
      </c>
      <c r="H131" s="10">
        <v>8.8000000000000007</v>
      </c>
      <c r="I131" s="10">
        <v>11</v>
      </c>
      <c r="J131" s="13">
        <f t="shared" ref="J131" si="278">IF(F131="BUY",(H131-G131)*E131*D131,(G131-H131)*D131)</f>
        <v>10920.000000000002</v>
      </c>
      <c r="K131" s="13">
        <f t="shared" ref="K131" si="279">IF(I131=0,"0.00",IF(F131="BUY",E131*(I131-H131)*D131,(H131-I131)*D131))</f>
        <v>9239.9999999999964</v>
      </c>
      <c r="L131" s="13">
        <f t="shared" ref="L131" si="280">SUM(J131,K131)</f>
        <v>20160</v>
      </c>
    </row>
    <row r="132" spans="1:12" s="12" customFormat="1" ht="15.75">
      <c r="A132" s="8">
        <v>43614</v>
      </c>
      <c r="B132" s="9" t="s">
        <v>61</v>
      </c>
      <c r="C132" s="9">
        <v>700</v>
      </c>
      <c r="D132" s="9">
        <v>1400</v>
      </c>
      <c r="E132" s="9">
        <v>3</v>
      </c>
      <c r="F132" s="9" t="s">
        <v>10</v>
      </c>
      <c r="G132" s="10">
        <v>9.35</v>
      </c>
      <c r="H132" s="10">
        <v>12.2</v>
      </c>
      <c r="I132" s="10">
        <v>13.8</v>
      </c>
      <c r="J132" s="13">
        <f t="shared" ref="J132" si="281">IF(F132="BUY",(H132-G132)*E132*D132,(G132-H132)*D132)</f>
        <v>11969.999999999998</v>
      </c>
      <c r="K132" s="13">
        <v>0</v>
      </c>
      <c r="L132" s="13">
        <f t="shared" ref="L132" si="282">SUM(J132,K132)</f>
        <v>11969.999999999998</v>
      </c>
    </row>
    <row r="133" spans="1:12" s="12" customFormat="1" ht="15.75">
      <c r="A133" s="8">
        <v>43613</v>
      </c>
      <c r="B133" s="9" t="s">
        <v>185</v>
      </c>
      <c r="C133" s="9">
        <v>165</v>
      </c>
      <c r="D133" s="9">
        <v>2250</v>
      </c>
      <c r="E133" s="9">
        <v>3</v>
      </c>
      <c r="F133" s="9" t="s">
        <v>10</v>
      </c>
      <c r="G133" s="10">
        <v>5.35</v>
      </c>
      <c r="H133" s="10">
        <v>6.5</v>
      </c>
      <c r="I133" s="10">
        <v>8.3000000000000007</v>
      </c>
      <c r="J133" s="13">
        <f t="shared" ref="J133" si="283">IF(F133="BUY",(H133-G133)*E133*D133,(G133-H133)*D133)</f>
        <v>7762.5000000000027</v>
      </c>
      <c r="K133" s="13">
        <v>0</v>
      </c>
      <c r="L133" s="13">
        <f t="shared" ref="L133" si="284">SUM(J133,K133)</f>
        <v>7762.5000000000027</v>
      </c>
    </row>
    <row r="134" spans="1:12" s="12" customFormat="1" ht="15.75">
      <c r="A134" s="8">
        <v>43612</v>
      </c>
      <c r="B134" s="9" t="s">
        <v>172</v>
      </c>
      <c r="C134" s="9">
        <v>140</v>
      </c>
      <c r="D134" s="9">
        <v>6000</v>
      </c>
      <c r="E134" s="9">
        <v>3</v>
      </c>
      <c r="F134" s="9" t="s">
        <v>10</v>
      </c>
      <c r="G134" s="10">
        <v>6.85</v>
      </c>
      <c r="H134" s="10">
        <v>8</v>
      </c>
      <c r="I134" s="10">
        <v>8.8000000000000007</v>
      </c>
      <c r="J134" s="13">
        <f t="shared" ref="J134" si="285">IF(F134="BUY",(H134-G134)*E134*D134,(G134-H134)*D134)</f>
        <v>20700.000000000007</v>
      </c>
      <c r="K134" s="13">
        <f t="shared" ref="K134" si="286">IF(I134=0,"0.00",IF(F134="BUY",E134*(I134-H134)*D134,(H134-I134)*D134))</f>
        <v>14400.000000000013</v>
      </c>
      <c r="L134" s="13">
        <f t="shared" ref="L134" si="287">SUM(J134,K134)</f>
        <v>35100.000000000022</v>
      </c>
    </row>
    <row r="135" spans="1:12" s="12" customFormat="1" ht="15.75">
      <c r="A135" s="8">
        <v>43609</v>
      </c>
      <c r="B135" s="9" t="s">
        <v>28</v>
      </c>
      <c r="C135" s="9">
        <v>360</v>
      </c>
      <c r="D135" s="9">
        <v>1300</v>
      </c>
      <c r="E135" s="9">
        <v>3</v>
      </c>
      <c r="F135" s="9" t="s">
        <v>10</v>
      </c>
      <c r="G135" s="10">
        <v>14.5</v>
      </c>
      <c r="H135" s="10">
        <v>16.8</v>
      </c>
      <c r="I135" s="10">
        <v>20</v>
      </c>
      <c r="J135" s="13">
        <f t="shared" ref="J135" si="288">IF(F135="BUY",(H135-G135)*E135*D135,(G135-H135)*D135)</f>
        <v>8970.0000000000036</v>
      </c>
      <c r="K135" s="13">
        <f t="shared" ref="K135" si="289">IF(I135=0,"0.00",IF(F135="BUY",E135*(I135-H135)*D135,(H135-I135)*D135))</f>
        <v>12479.999999999996</v>
      </c>
      <c r="L135" s="13">
        <f t="shared" ref="L135" si="290">SUM(J135,K135)</f>
        <v>21450</v>
      </c>
    </row>
    <row r="136" spans="1:12" s="12" customFormat="1" ht="15.75">
      <c r="A136" s="8">
        <v>43605</v>
      </c>
      <c r="B136" s="9" t="s">
        <v>184</v>
      </c>
      <c r="C136" s="9">
        <v>2750</v>
      </c>
      <c r="D136" s="9">
        <v>200</v>
      </c>
      <c r="E136" s="9">
        <v>3</v>
      </c>
      <c r="F136" s="9" t="s">
        <v>10</v>
      </c>
      <c r="G136" s="10">
        <v>144.1</v>
      </c>
      <c r="H136" s="10">
        <v>162.19999999999999</v>
      </c>
      <c r="I136" s="10">
        <v>182</v>
      </c>
      <c r="J136" s="13">
        <f t="shared" ref="J136" si="291">IF(F136="BUY",(H136-G136)*E136*D136,(G136-H136)*D136)</f>
        <v>10859.999999999996</v>
      </c>
      <c r="K136" s="13">
        <f t="shared" ref="K136" si="292">IF(I136=0,"0.00",IF(F136="BUY",E136*(I136-H136)*D136,(H136-I136)*D136))</f>
        <v>11880.000000000007</v>
      </c>
      <c r="L136" s="13">
        <f t="shared" ref="L136" si="293">SUM(J136,K136)</f>
        <v>22740.000000000004</v>
      </c>
    </row>
    <row r="137" spans="1:12" s="12" customFormat="1" ht="15.75">
      <c r="A137" s="8">
        <v>43602</v>
      </c>
      <c r="B137" s="9" t="s">
        <v>183</v>
      </c>
      <c r="C137" s="9">
        <v>1460</v>
      </c>
      <c r="D137" s="9">
        <v>600</v>
      </c>
      <c r="E137" s="9">
        <v>3</v>
      </c>
      <c r="F137" s="9" t="s">
        <v>10</v>
      </c>
      <c r="G137" s="10">
        <v>73</v>
      </c>
      <c r="H137" s="10">
        <v>82</v>
      </c>
      <c r="I137" s="10">
        <v>92</v>
      </c>
      <c r="J137" s="13">
        <f t="shared" ref="J137" si="294">IF(F137="BUY",(H137-G137)*E137*D137,(G137-H137)*D137)</f>
        <v>16200</v>
      </c>
      <c r="K137" s="13">
        <f t="shared" ref="K137" si="295">IF(I137=0,"0.00",IF(F137="BUY",E137*(I137-H137)*D137,(H137-I137)*D137))</f>
        <v>18000</v>
      </c>
      <c r="L137" s="13">
        <f t="shared" ref="L137" si="296">SUM(J137,K137)</f>
        <v>34200</v>
      </c>
    </row>
    <row r="138" spans="1:12" s="12" customFormat="1" ht="15.75">
      <c r="A138" s="8">
        <v>43594</v>
      </c>
      <c r="B138" s="9" t="s">
        <v>28</v>
      </c>
      <c r="C138" s="9">
        <v>350</v>
      </c>
      <c r="D138" s="9">
        <v>1300</v>
      </c>
      <c r="E138" s="9">
        <v>3</v>
      </c>
      <c r="F138" s="9" t="s">
        <v>10</v>
      </c>
      <c r="G138" s="10">
        <v>32</v>
      </c>
      <c r="H138" s="10">
        <v>35.299999999999997</v>
      </c>
      <c r="I138" s="10">
        <v>39.799999999999997</v>
      </c>
      <c r="J138" s="13">
        <f t="shared" ref="J138" si="297">IF(F138="BUY",(H138-G138)*E138*D138,(G138-H138)*D138)</f>
        <v>12869.999999999989</v>
      </c>
      <c r="K138" s="13">
        <v>0</v>
      </c>
      <c r="L138" s="13">
        <f t="shared" ref="L138" si="298">SUM(J138,K138)</f>
        <v>12869.999999999989</v>
      </c>
    </row>
    <row r="139" spans="1:12" s="12" customFormat="1" ht="15.75">
      <c r="A139" s="8">
        <v>43592</v>
      </c>
      <c r="B139" s="9" t="s">
        <v>160</v>
      </c>
      <c r="C139" s="9">
        <v>480</v>
      </c>
      <c r="D139" s="9">
        <v>1100</v>
      </c>
      <c r="E139" s="9">
        <v>3</v>
      </c>
      <c r="F139" s="9" t="s">
        <v>10</v>
      </c>
      <c r="G139" s="10">
        <v>25.3</v>
      </c>
      <c r="H139" s="10">
        <v>28.5</v>
      </c>
      <c r="I139" s="10">
        <v>33.5</v>
      </c>
      <c r="J139" s="13">
        <f t="shared" ref="J139" si="299">IF(F139="BUY",(H139-G139)*E139*D139,(G139-H139)*D139)</f>
        <v>10559.999999999998</v>
      </c>
      <c r="K139" s="13">
        <v>0</v>
      </c>
      <c r="L139" s="13">
        <f t="shared" ref="L139" si="300">SUM(J139,K139)</f>
        <v>10559.999999999998</v>
      </c>
    </row>
    <row r="140" spans="1:12" s="12" customFormat="1" ht="15.75">
      <c r="A140" s="8">
        <v>43591</v>
      </c>
      <c r="B140" s="9" t="s">
        <v>149</v>
      </c>
      <c r="C140" s="9">
        <v>180</v>
      </c>
      <c r="D140" s="9">
        <v>2250</v>
      </c>
      <c r="E140" s="9">
        <v>3</v>
      </c>
      <c r="F140" s="9" t="s">
        <v>10</v>
      </c>
      <c r="G140" s="10">
        <v>13.1</v>
      </c>
      <c r="H140" s="10">
        <v>14.65</v>
      </c>
      <c r="I140" s="10">
        <v>16.5</v>
      </c>
      <c r="J140" s="13">
        <f t="shared" ref="J140" si="301">IF(F140="BUY",(H140-G140)*E140*D140,(G140-H140)*D140)</f>
        <v>10462.500000000005</v>
      </c>
      <c r="K140" s="13">
        <v>0</v>
      </c>
      <c r="L140" s="13">
        <f t="shared" ref="L140" si="302">SUM(J140,K140)</f>
        <v>10462.500000000005</v>
      </c>
    </row>
    <row r="141" spans="1:12" s="12" customFormat="1" ht="15.75">
      <c r="A141" s="8">
        <v>43588</v>
      </c>
      <c r="B141" s="9" t="s">
        <v>182</v>
      </c>
      <c r="C141" s="9">
        <v>105</v>
      </c>
      <c r="D141" s="9">
        <v>3800</v>
      </c>
      <c r="E141" s="9">
        <v>3</v>
      </c>
      <c r="F141" s="9" t="s">
        <v>10</v>
      </c>
      <c r="G141" s="10">
        <v>4.4000000000000004</v>
      </c>
      <c r="H141" s="10">
        <v>5.0999999999999996</v>
      </c>
      <c r="I141" s="10">
        <v>6.5</v>
      </c>
      <c r="J141" s="13">
        <f t="shared" ref="J141" si="303">IF(F141="BUY",(H141-G141)*E141*D141,(G141-H141)*D141)</f>
        <v>7979.9999999999918</v>
      </c>
      <c r="K141" s="13">
        <v>0</v>
      </c>
      <c r="L141" s="13">
        <f t="shared" ref="L141" si="304">SUM(J141,K141)</f>
        <v>7979.9999999999918</v>
      </c>
    </row>
    <row r="142" spans="1:12" s="12" customFormat="1" ht="15.75">
      <c r="A142" s="8">
        <v>43584</v>
      </c>
      <c r="B142" s="9" t="s">
        <v>61</v>
      </c>
      <c r="C142" s="9">
        <v>600</v>
      </c>
      <c r="D142" s="9">
        <v>1400</v>
      </c>
      <c r="E142" s="9">
        <v>3</v>
      </c>
      <c r="F142" s="9" t="s">
        <v>10</v>
      </c>
      <c r="G142" s="10">
        <v>18</v>
      </c>
      <c r="H142" s="10">
        <v>19</v>
      </c>
      <c r="I142" s="10">
        <v>0</v>
      </c>
      <c r="J142" s="13">
        <f t="shared" ref="J142" si="305">IF(F142="BUY",(H142-G142)*E142*D142,(G142-H142)*D142)</f>
        <v>4200</v>
      </c>
      <c r="K142" s="13">
        <v>0</v>
      </c>
      <c r="L142" s="13">
        <f t="shared" ref="L142" si="306">SUM(J142,K142)</f>
        <v>4200</v>
      </c>
    </row>
    <row r="143" spans="1:12" s="12" customFormat="1" ht="15.75">
      <c r="A143" s="8">
        <v>43580</v>
      </c>
      <c r="B143" s="9" t="s">
        <v>181</v>
      </c>
      <c r="C143" s="9">
        <v>135</v>
      </c>
      <c r="D143" s="9">
        <v>6500</v>
      </c>
      <c r="E143" s="9">
        <v>5</v>
      </c>
      <c r="F143" s="9" t="s">
        <v>10</v>
      </c>
      <c r="G143" s="10">
        <v>3.2</v>
      </c>
      <c r="H143" s="10">
        <v>3.8</v>
      </c>
      <c r="I143" s="10">
        <v>5</v>
      </c>
      <c r="J143" s="13">
        <f t="shared" ref="J143" si="307">IF(F143="BUY",(H143-G143)*E143*D143,(G143-H143)*D143)</f>
        <v>19499.999999999989</v>
      </c>
      <c r="K143" s="13">
        <v>0</v>
      </c>
      <c r="L143" s="13">
        <f t="shared" ref="L143" si="308">SUM(J143,K143)</f>
        <v>19499.999999999989</v>
      </c>
    </row>
    <row r="144" spans="1:12" s="12" customFormat="1" ht="15.75">
      <c r="A144" s="8">
        <v>43579</v>
      </c>
      <c r="B144" s="9" t="s">
        <v>149</v>
      </c>
      <c r="C144" s="9">
        <v>175</v>
      </c>
      <c r="D144" s="9">
        <v>2250</v>
      </c>
      <c r="E144" s="9">
        <v>5</v>
      </c>
      <c r="F144" s="9" t="s">
        <v>10</v>
      </c>
      <c r="G144" s="10">
        <v>4.5999999999999996</v>
      </c>
      <c r="H144" s="10">
        <v>6.5</v>
      </c>
      <c r="I144" s="10">
        <v>8</v>
      </c>
      <c r="J144" s="13">
        <f t="shared" ref="J144" si="309">IF(F144="BUY",(H144-G144)*E144*D144,(G144-H144)*D144)</f>
        <v>21375.000000000004</v>
      </c>
      <c r="K144" s="13">
        <v>0</v>
      </c>
      <c r="L144" s="13">
        <f t="shared" ref="L144" si="310">SUM(J144,K144)</f>
        <v>21375.000000000004</v>
      </c>
    </row>
    <row r="145" spans="1:12" s="12" customFormat="1" ht="15.75">
      <c r="A145" s="8">
        <v>43577</v>
      </c>
      <c r="B145" s="9" t="s">
        <v>149</v>
      </c>
      <c r="C145" s="9">
        <v>180</v>
      </c>
      <c r="D145" s="9">
        <v>2250</v>
      </c>
      <c r="E145" s="9">
        <v>3</v>
      </c>
      <c r="F145" s="9" t="s">
        <v>10</v>
      </c>
      <c r="G145" s="10">
        <v>2</v>
      </c>
      <c r="H145" s="10">
        <v>3.5</v>
      </c>
      <c r="I145" s="10">
        <v>5</v>
      </c>
      <c r="J145" s="13">
        <f t="shared" ref="J145" si="311">IF(F145="BUY",(H145-G145)*E145*D145,(G145-H145)*D145)</f>
        <v>10125</v>
      </c>
      <c r="K145" s="13">
        <f t="shared" ref="K145" si="312">IF(I145=0,"0.00",IF(F145="BUY",E145*(I145-H145)*D145,(H145-I145)*D145))</f>
        <v>10125</v>
      </c>
      <c r="L145" s="13">
        <f t="shared" ref="L145" si="313">SUM(J145,K145)</f>
        <v>20250</v>
      </c>
    </row>
    <row r="146" spans="1:12" s="12" customFormat="1" ht="15.75">
      <c r="A146" s="8">
        <v>43571</v>
      </c>
      <c r="B146" s="9" t="s">
        <v>180</v>
      </c>
      <c r="C146" s="9">
        <v>200</v>
      </c>
      <c r="D146" s="9">
        <v>4500</v>
      </c>
      <c r="E146" s="9">
        <v>3</v>
      </c>
      <c r="F146" s="9" t="s">
        <v>10</v>
      </c>
      <c r="G146" s="10">
        <v>4.7</v>
      </c>
      <c r="H146" s="10">
        <v>5.6</v>
      </c>
      <c r="I146" s="10">
        <v>6.5</v>
      </c>
      <c r="J146" s="13">
        <f t="shared" ref="J146" si="314">IF(F146="BUY",(H146-G146)*E146*D146,(G146-H146)*D146)</f>
        <v>12149.999999999993</v>
      </c>
      <c r="K146" s="13">
        <f t="shared" ref="K146" si="315">IF(I146=0,"0.00",IF(F146="BUY",E146*(I146-H146)*D146,(H146-I146)*D146))</f>
        <v>12150.000000000005</v>
      </c>
      <c r="L146" s="13">
        <f t="shared" ref="L146" si="316">SUM(J146,K146)</f>
        <v>24300</v>
      </c>
    </row>
    <row r="147" spans="1:12" s="12" customFormat="1" ht="15.75">
      <c r="A147" s="8">
        <v>43565</v>
      </c>
      <c r="B147" s="9" t="s">
        <v>136</v>
      </c>
      <c r="C147" s="9">
        <v>600</v>
      </c>
      <c r="D147" s="9">
        <v>1400</v>
      </c>
      <c r="E147" s="9">
        <v>3</v>
      </c>
      <c r="F147" s="9" t="s">
        <v>10</v>
      </c>
      <c r="G147" s="10">
        <v>31.55</v>
      </c>
      <c r="H147" s="10">
        <v>31.55</v>
      </c>
      <c r="I147" s="10">
        <v>0</v>
      </c>
      <c r="J147" s="13">
        <f t="shared" ref="J147" si="317">IF(F147="BUY",(H147-G147)*E147*D147,(G147-H147)*D147)</f>
        <v>0</v>
      </c>
      <c r="K147" s="13">
        <v>0</v>
      </c>
      <c r="L147" s="13">
        <f t="shared" ref="L147" si="318">SUM(J147,K147)</f>
        <v>0</v>
      </c>
    </row>
    <row r="148" spans="1:12" s="12" customFormat="1" ht="15.75">
      <c r="A148" s="8">
        <v>43563</v>
      </c>
      <c r="B148" s="9" t="s">
        <v>179</v>
      </c>
      <c r="C148" s="9">
        <v>150</v>
      </c>
      <c r="D148" s="9">
        <v>6000</v>
      </c>
      <c r="E148" s="9">
        <v>3</v>
      </c>
      <c r="F148" s="9" t="s">
        <v>10</v>
      </c>
      <c r="G148" s="10">
        <v>4.0999999999999996</v>
      </c>
      <c r="H148" s="10">
        <v>4.5999999999999996</v>
      </c>
      <c r="I148" s="10">
        <v>5.5</v>
      </c>
      <c r="J148" s="13">
        <f t="shared" ref="J148" si="319">IF(F148="BUY",(H148-G148)*E148*D148,(G148-H148)*D148)</f>
        <v>9000</v>
      </c>
      <c r="K148" s="13">
        <v>0</v>
      </c>
      <c r="L148" s="13">
        <f t="shared" ref="L148" si="320">SUM(J148,K148)</f>
        <v>9000</v>
      </c>
    </row>
    <row r="149" spans="1:12" s="12" customFormat="1" ht="15.75">
      <c r="A149" s="8">
        <v>43559</v>
      </c>
      <c r="B149" s="9" t="s">
        <v>12</v>
      </c>
      <c r="C149" s="9">
        <v>107.5</v>
      </c>
      <c r="D149" s="9">
        <v>8000</v>
      </c>
      <c r="E149" s="9">
        <v>3</v>
      </c>
      <c r="F149" s="9" t="s">
        <v>10</v>
      </c>
      <c r="G149" s="10">
        <v>5.5</v>
      </c>
      <c r="H149" s="10">
        <v>6</v>
      </c>
      <c r="I149" s="10">
        <v>6.85</v>
      </c>
      <c r="J149" s="13">
        <f t="shared" ref="J149" si="321">IF(F149="BUY",(H149-G149)*E149*D149,(G149-H149)*D149)</f>
        <v>12000</v>
      </c>
      <c r="K149" s="13">
        <v>0</v>
      </c>
      <c r="L149" s="13">
        <f t="shared" ref="L149" si="322">SUM(J149,K149)</f>
        <v>12000</v>
      </c>
    </row>
    <row r="150" spans="1:12" s="12" customFormat="1" ht="15.75">
      <c r="A150" s="8">
        <v>43558</v>
      </c>
      <c r="B150" s="9" t="s">
        <v>178</v>
      </c>
      <c r="C150" s="9">
        <v>600</v>
      </c>
      <c r="D150" s="9">
        <v>1400</v>
      </c>
      <c r="E150" s="9">
        <v>3</v>
      </c>
      <c r="F150" s="9" t="s">
        <v>10</v>
      </c>
      <c r="G150" s="10">
        <v>32.299999999999997</v>
      </c>
      <c r="H150" s="10">
        <v>34</v>
      </c>
      <c r="I150" s="10">
        <v>35</v>
      </c>
      <c r="J150" s="13">
        <f t="shared" ref="J150" si="323">IF(F150="BUY",(H150-G150)*E150*D150,(G150-H150)*D150)</f>
        <v>7140.0000000000118</v>
      </c>
      <c r="K150" s="13">
        <v>0</v>
      </c>
      <c r="L150" s="13">
        <f t="shared" ref="L150" si="324">SUM(J150,K150)</f>
        <v>7140.0000000000118</v>
      </c>
    </row>
    <row r="151" spans="1:12" s="12" customFormat="1" ht="15.75">
      <c r="A151" s="8">
        <v>43557</v>
      </c>
      <c r="B151" s="9" t="s">
        <v>176</v>
      </c>
      <c r="C151" s="9">
        <v>95</v>
      </c>
      <c r="D151" s="9">
        <v>3800</v>
      </c>
      <c r="E151" s="9">
        <v>3</v>
      </c>
      <c r="F151" s="9" t="s">
        <v>10</v>
      </c>
      <c r="G151" s="10">
        <v>5.3</v>
      </c>
      <c r="H151" s="10">
        <v>6.05</v>
      </c>
      <c r="I151" s="10">
        <v>6.85</v>
      </c>
      <c r="J151" s="13">
        <f t="shared" ref="J151:J152" si="325">IF(F151="BUY",(H151-G151)*E151*D151,(G151-H151)*D151)</f>
        <v>8550</v>
      </c>
      <c r="K151" s="13">
        <f t="shared" ref="K151" si="326">IF(I151=0,"0.00",IF(F151="BUY",E151*(I151-H151)*D151,(H151-I151)*D151))</f>
        <v>9119.9999999999982</v>
      </c>
      <c r="L151" s="13">
        <f t="shared" ref="L151:L152" si="327">SUM(J151,K151)</f>
        <v>17670</v>
      </c>
    </row>
    <row r="152" spans="1:12" s="12" customFormat="1" ht="15.75">
      <c r="A152" s="8">
        <v>43557</v>
      </c>
      <c r="B152" s="9" t="s">
        <v>129</v>
      </c>
      <c r="C152" s="9">
        <v>180</v>
      </c>
      <c r="D152" s="9">
        <v>2250</v>
      </c>
      <c r="E152" s="9">
        <v>3</v>
      </c>
      <c r="F152" s="9" t="s">
        <v>10</v>
      </c>
      <c r="G152" s="10">
        <v>12.55</v>
      </c>
      <c r="H152" s="10">
        <v>11.6</v>
      </c>
      <c r="I152" s="10">
        <v>0</v>
      </c>
      <c r="J152" s="13">
        <f t="shared" si="325"/>
        <v>-6412.5000000000073</v>
      </c>
      <c r="K152" s="13">
        <v>0</v>
      </c>
      <c r="L152" s="13">
        <f t="shared" si="327"/>
        <v>-6412.5000000000073</v>
      </c>
    </row>
    <row r="153" spans="1:12" s="12" customFormat="1" ht="15.75">
      <c r="A153" s="8">
        <v>43557</v>
      </c>
      <c r="B153" s="9" t="s">
        <v>84</v>
      </c>
      <c r="C153" s="9">
        <v>370</v>
      </c>
      <c r="D153" s="9">
        <v>1500</v>
      </c>
      <c r="E153" s="9">
        <v>3</v>
      </c>
      <c r="F153" s="9" t="s">
        <v>10</v>
      </c>
      <c r="G153" s="10">
        <v>14.1</v>
      </c>
      <c r="H153" s="10">
        <v>14.65</v>
      </c>
      <c r="I153" s="10">
        <v>0</v>
      </c>
      <c r="J153" s="13">
        <f t="shared" ref="J153" si="328">IF(F153="BUY",(H153-G153)*E153*D153,(G153-H153)*D153)</f>
        <v>2475.0000000000032</v>
      </c>
      <c r="K153" s="13">
        <v>0</v>
      </c>
      <c r="L153" s="13">
        <f t="shared" ref="L153" si="329">SUM(J153,K153)</f>
        <v>2475.0000000000032</v>
      </c>
    </row>
    <row r="154" spans="1:12" s="12" customFormat="1" ht="15.75">
      <c r="A154" s="8">
        <v>43556</v>
      </c>
      <c r="B154" s="9" t="s">
        <v>175</v>
      </c>
      <c r="C154" s="9">
        <v>620</v>
      </c>
      <c r="D154" s="9">
        <v>1500</v>
      </c>
      <c r="E154" s="9">
        <v>3</v>
      </c>
      <c r="F154" s="9" t="s">
        <v>10</v>
      </c>
      <c r="G154" s="10">
        <v>25.1</v>
      </c>
      <c r="H154" s="10">
        <v>23</v>
      </c>
      <c r="I154" s="10">
        <v>0</v>
      </c>
      <c r="J154" s="13">
        <f t="shared" ref="J154" si="330">IF(F154="BUY",(H154-G154)*E154*D154,(G154-H154)*D154)</f>
        <v>-9450.0000000000073</v>
      </c>
      <c r="K154" s="13">
        <v>0</v>
      </c>
      <c r="L154" s="13">
        <f t="shared" ref="L154" si="331">SUM(J154,K154)</f>
        <v>-9450.0000000000073</v>
      </c>
    </row>
    <row r="155" spans="1:12" s="12" customFormat="1" ht="15.75">
      <c r="A155" s="8">
        <v>43556</v>
      </c>
      <c r="B155" s="9" t="s">
        <v>154</v>
      </c>
      <c r="C155" s="9">
        <v>2350</v>
      </c>
      <c r="D155" s="9">
        <v>500</v>
      </c>
      <c r="E155" s="9">
        <v>3</v>
      </c>
      <c r="F155" s="9" t="s">
        <v>10</v>
      </c>
      <c r="G155" s="10">
        <v>140</v>
      </c>
      <c r="H155" s="10">
        <v>145</v>
      </c>
      <c r="I155" s="10">
        <v>0</v>
      </c>
      <c r="J155" s="13">
        <f t="shared" ref="J155" si="332">IF(F155="BUY",(H155-G155)*E155*D155,(G155-H155)*D155)</f>
        <v>7500</v>
      </c>
      <c r="K155" s="13">
        <v>0</v>
      </c>
      <c r="L155" s="13">
        <f t="shared" ref="L155" si="333">SUM(J155,K155)</f>
        <v>7500</v>
      </c>
    </row>
    <row r="156" spans="1:12" s="12" customFormat="1" ht="15.75">
      <c r="A156" s="8">
        <v>43553</v>
      </c>
      <c r="B156" s="9" t="s">
        <v>116</v>
      </c>
      <c r="C156" s="9">
        <v>560</v>
      </c>
      <c r="D156" s="9">
        <v>1250</v>
      </c>
      <c r="E156" s="9">
        <v>3</v>
      </c>
      <c r="F156" s="9" t="s">
        <v>10</v>
      </c>
      <c r="G156" s="10">
        <v>18.850000000000001</v>
      </c>
      <c r="H156" s="10">
        <v>19.100000000000001</v>
      </c>
      <c r="I156" s="10">
        <v>20</v>
      </c>
      <c r="J156" s="13">
        <f t="shared" ref="J156" si="334">IF(F156="BUY",(H156-G156)*E156*D156,(G156-H156)*D156)</f>
        <v>937.5</v>
      </c>
      <c r="K156" s="13">
        <v>0</v>
      </c>
      <c r="L156" s="13">
        <f t="shared" ref="L156" si="335">SUM(J156,K156)</f>
        <v>937.5</v>
      </c>
    </row>
    <row r="157" spans="1:12" s="12" customFormat="1" ht="15.75">
      <c r="A157" s="8">
        <v>43551</v>
      </c>
      <c r="B157" s="9" t="s">
        <v>174</v>
      </c>
      <c r="C157" s="9">
        <v>320</v>
      </c>
      <c r="D157" s="9">
        <v>1500</v>
      </c>
      <c r="E157" s="9">
        <v>3</v>
      </c>
      <c r="F157" s="9" t="s">
        <v>10</v>
      </c>
      <c r="G157" s="10">
        <v>19.350000000000001</v>
      </c>
      <c r="H157" s="10">
        <v>23</v>
      </c>
      <c r="I157" s="10">
        <v>26</v>
      </c>
      <c r="J157" s="13">
        <f t="shared" ref="J157" si="336">IF(F157="BUY",(H157-G157)*E157*D157,(G157-H157)*D157)</f>
        <v>16424.999999999993</v>
      </c>
      <c r="K157" s="13">
        <f t="shared" ref="K157" si="337">IF(I157=0,"0.00",IF(F157="BUY",E157*(I157-H157)*D157,(H157-I157)*D157))</f>
        <v>13500</v>
      </c>
      <c r="L157" s="13">
        <f t="shared" ref="L157" si="338">SUM(J157,K157)</f>
        <v>29924.999999999993</v>
      </c>
    </row>
    <row r="158" spans="1:12" s="12" customFormat="1" ht="15.75">
      <c r="A158" s="8">
        <v>43551</v>
      </c>
      <c r="B158" s="9" t="s">
        <v>23</v>
      </c>
      <c r="C158" s="9">
        <v>200</v>
      </c>
      <c r="D158" s="9">
        <v>2600</v>
      </c>
      <c r="E158" s="9">
        <v>3</v>
      </c>
      <c r="F158" s="9" t="s">
        <v>10</v>
      </c>
      <c r="G158" s="10">
        <v>7.1</v>
      </c>
      <c r="H158" s="10">
        <v>8.65</v>
      </c>
      <c r="I158" s="10">
        <v>10</v>
      </c>
      <c r="J158" s="13">
        <f t="shared" ref="J158" si="339">IF(F158="BUY",(H158-G158)*E158*D158,(G158-H158)*D158)</f>
        <v>12090.000000000005</v>
      </c>
      <c r="K158" s="13">
        <f t="shared" ref="K158" si="340">IF(I158=0,"0.00",IF(F158="BUY",E158*(I158-H158)*D158,(H158-I158)*D158))</f>
        <v>10529.999999999996</v>
      </c>
      <c r="L158" s="13">
        <f t="shared" ref="L158" si="341">SUM(J158,K158)</f>
        <v>22620</v>
      </c>
    </row>
    <row r="159" spans="1:12" s="12" customFormat="1" ht="15.75">
      <c r="A159" s="8">
        <v>43550</v>
      </c>
      <c r="B159" s="9" t="s">
        <v>84</v>
      </c>
      <c r="C159" s="9">
        <v>310</v>
      </c>
      <c r="D159" s="9">
        <v>1500</v>
      </c>
      <c r="E159" s="9">
        <v>3</v>
      </c>
      <c r="F159" s="9" t="s">
        <v>10</v>
      </c>
      <c r="G159" s="10">
        <v>9</v>
      </c>
      <c r="H159" s="10">
        <v>11.6</v>
      </c>
      <c r="I159" s="10">
        <v>15.5</v>
      </c>
      <c r="J159" s="13">
        <f t="shared" ref="J159" si="342">IF(F159="BUY",(H159-G159)*E159*D159,(G159-H159)*D159)</f>
        <v>11699.999999999998</v>
      </c>
      <c r="K159" s="13">
        <f t="shared" ref="K159" si="343">IF(I159=0,"0.00",IF(F159="BUY",E159*(I159-H159)*D159,(H159-I159)*D159))</f>
        <v>17550</v>
      </c>
      <c r="L159" s="13">
        <f t="shared" ref="L159" si="344">SUM(J159,K159)</f>
        <v>29250</v>
      </c>
    </row>
    <row r="160" spans="1:12" s="12" customFormat="1" ht="15.75">
      <c r="A160" s="8">
        <v>43550</v>
      </c>
      <c r="B160" s="9" t="s">
        <v>173</v>
      </c>
      <c r="C160" s="9">
        <v>190</v>
      </c>
      <c r="D160" s="9">
        <v>2600</v>
      </c>
      <c r="E160" s="9">
        <v>3</v>
      </c>
      <c r="F160" s="9" t="s">
        <v>10</v>
      </c>
      <c r="G160" s="10">
        <v>12.6</v>
      </c>
      <c r="H160" s="10">
        <v>11.3</v>
      </c>
      <c r="I160" s="10">
        <v>0</v>
      </c>
      <c r="J160" s="13">
        <f t="shared" ref="J160" si="345">IF(F160="BUY",(H160-G160)*E160*D160,(G160-H160)*D160)</f>
        <v>-10139.999999999991</v>
      </c>
      <c r="K160" s="13">
        <v>0</v>
      </c>
      <c r="L160" s="13">
        <f t="shared" ref="L160" si="346">SUM(J160,K160)</f>
        <v>-10139.999999999991</v>
      </c>
    </row>
    <row r="161" spans="1:12" s="12" customFormat="1" ht="15.75">
      <c r="A161" s="8">
        <v>43546</v>
      </c>
      <c r="B161" s="9" t="s">
        <v>154</v>
      </c>
      <c r="C161" s="9">
        <v>2400</v>
      </c>
      <c r="D161" s="9">
        <v>500</v>
      </c>
      <c r="E161" s="9">
        <v>3</v>
      </c>
      <c r="F161" s="9" t="s">
        <v>10</v>
      </c>
      <c r="G161" s="10">
        <v>55</v>
      </c>
      <c r="H161" s="10">
        <v>60</v>
      </c>
      <c r="I161" s="10">
        <v>68.599999999999994</v>
      </c>
      <c r="J161" s="13">
        <f t="shared" ref="J161" si="347">IF(F161="BUY",(H161-G161)*E161*D161,(G161-H161)*D161)</f>
        <v>7500</v>
      </c>
      <c r="K161" s="13">
        <f t="shared" ref="K161" si="348">IF(I161=0,"0.00",IF(F161="BUY",E161*(I161-H161)*D161,(H161-I161)*D161))</f>
        <v>12899.999999999991</v>
      </c>
      <c r="L161" s="13">
        <f t="shared" ref="L161" si="349">SUM(J161,K161)</f>
        <v>20399.999999999993</v>
      </c>
    </row>
    <row r="162" spans="1:12" s="12" customFormat="1" ht="15.75">
      <c r="A162" s="8">
        <v>43544</v>
      </c>
      <c r="B162" s="9" t="s">
        <v>78</v>
      </c>
      <c r="C162" s="9">
        <v>1350</v>
      </c>
      <c r="D162" s="9">
        <v>750</v>
      </c>
      <c r="E162" s="9">
        <v>3</v>
      </c>
      <c r="F162" s="9" t="s">
        <v>10</v>
      </c>
      <c r="G162" s="10">
        <v>26.85</v>
      </c>
      <c r="H162" s="10">
        <v>32</v>
      </c>
      <c r="I162" s="10">
        <v>38</v>
      </c>
      <c r="J162" s="13">
        <f t="shared" ref="J162" si="350">IF(F162="BUY",(H162-G162)*E162*D162,(G162-H162)*D162)</f>
        <v>11587.499999999996</v>
      </c>
      <c r="K162" s="13">
        <v>0</v>
      </c>
      <c r="L162" s="13">
        <f t="shared" ref="L162" si="351">SUM(J162,K162)</f>
        <v>11587.499999999996</v>
      </c>
    </row>
    <row r="163" spans="1:12" s="12" customFormat="1" ht="15.75">
      <c r="A163" s="8">
        <v>43543</v>
      </c>
      <c r="B163" s="9" t="s">
        <v>172</v>
      </c>
      <c r="C163" s="9">
        <v>144</v>
      </c>
      <c r="D163" s="9">
        <v>6000</v>
      </c>
      <c r="E163" s="9">
        <v>3</v>
      </c>
      <c r="F163" s="9" t="s">
        <v>10</v>
      </c>
      <c r="G163" s="10">
        <v>7.3</v>
      </c>
      <c r="H163" s="10">
        <v>8</v>
      </c>
      <c r="I163" s="10">
        <v>9</v>
      </c>
      <c r="J163" s="13">
        <f t="shared" ref="J163" si="352">IF(F163="BUY",(H163-G163)*E163*D163,(G163-H163)*D163)</f>
        <v>12600.000000000004</v>
      </c>
      <c r="K163" s="13">
        <v>0</v>
      </c>
      <c r="L163" s="13">
        <f t="shared" ref="L163" si="353">SUM(J163,K163)</f>
        <v>12600.000000000004</v>
      </c>
    </row>
    <row r="164" spans="1:12" s="12" customFormat="1" ht="15.75">
      <c r="A164" s="8">
        <v>43543</v>
      </c>
      <c r="B164" s="9" t="s">
        <v>115</v>
      </c>
      <c r="C164" s="9">
        <v>115</v>
      </c>
      <c r="D164" s="9">
        <v>6000</v>
      </c>
      <c r="E164" s="9">
        <v>3</v>
      </c>
      <c r="F164" s="9" t="s">
        <v>10</v>
      </c>
      <c r="G164" s="10">
        <v>4.4000000000000004</v>
      </c>
      <c r="H164" s="10">
        <v>5.5</v>
      </c>
      <c r="I164" s="10">
        <v>6</v>
      </c>
      <c r="J164" s="13">
        <f t="shared" ref="J164" si="354">IF(F164="BUY",(H164-G164)*E164*D164,(G164-H164)*D164)</f>
        <v>19799.999999999993</v>
      </c>
      <c r="K164" s="13">
        <f t="shared" ref="K164" si="355">IF(I164=0,"0.00",IF(F164="BUY",E164*(I164-H164)*D164,(H164-I164)*D164))</f>
        <v>9000</v>
      </c>
      <c r="L164" s="13">
        <f t="shared" ref="L164" si="356">SUM(J164,K164)</f>
        <v>28799.999999999993</v>
      </c>
    </row>
    <row r="165" spans="1:12" s="12" customFormat="1" ht="15.75">
      <c r="A165" s="8">
        <v>43539</v>
      </c>
      <c r="B165" s="9" t="s">
        <v>31</v>
      </c>
      <c r="C165" s="9">
        <v>380</v>
      </c>
      <c r="D165" s="9">
        <v>2750</v>
      </c>
      <c r="E165" s="9">
        <v>3</v>
      </c>
      <c r="F165" s="9" t="s">
        <v>10</v>
      </c>
      <c r="G165" s="10">
        <v>16.649999999999999</v>
      </c>
      <c r="H165" s="10">
        <v>17.649999999999999</v>
      </c>
      <c r="I165" s="10">
        <v>18.649999999999999</v>
      </c>
      <c r="J165" s="13">
        <f t="shared" ref="J165" si="357">IF(F165="BUY",(H165-G165)*E165*D165,(G165-H165)*D165)</f>
        <v>8250</v>
      </c>
      <c r="K165" s="13">
        <f t="shared" ref="K165" si="358">IF(I165=0,"0.00",IF(F165="BUY",E165*(I165-H165)*D165,(H165-I165)*D165))</f>
        <v>8250</v>
      </c>
      <c r="L165" s="13">
        <f t="shared" ref="L165" si="359">SUM(J165,K165)</f>
        <v>16500</v>
      </c>
    </row>
    <row r="166" spans="1:12" s="12" customFormat="1" ht="15.75">
      <c r="A166" s="8">
        <v>43538</v>
      </c>
      <c r="B166" s="9" t="s">
        <v>61</v>
      </c>
      <c r="C166" s="9">
        <v>600</v>
      </c>
      <c r="D166" s="9">
        <v>1400</v>
      </c>
      <c r="E166" s="9">
        <v>3</v>
      </c>
      <c r="F166" s="9" t="s">
        <v>10</v>
      </c>
      <c r="G166" s="10">
        <v>33.5</v>
      </c>
      <c r="H166" s="10">
        <v>36.5</v>
      </c>
      <c r="I166" s="10">
        <v>39.799999999999997</v>
      </c>
      <c r="J166" s="13">
        <f t="shared" ref="J166" si="360">IF(F166="BUY",(H166-G166)*E166*D166,(G166-H166)*D166)</f>
        <v>12600</v>
      </c>
      <c r="K166" s="13">
        <v>0</v>
      </c>
      <c r="L166" s="13">
        <f t="shared" ref="L166" si="361">SUM(J166,K166)</f>
        <v>12600</v>
      </c>
    </row>
    <row r="167" spans="1:12" s="12" customFormat="1" ht="15.75">
      <c r="A167" s="8">
        <v>43538</v>
      </c>
      <c r="B167" s="9" t="s">
        <v>139</v>
      </c>
      <c r="C167" s="9">
        <v>600</v>
      </c>
      <c r="D167" s="9">
        <v>1400</v>
      </c>
      <c r="E167" s="9">
        <v>3</v>
      </c>
      <c r="F167" s="9" t="s">
        <v>10</v>
      </c>
      <c r="G167" s="10">
        <v>20.6</v>
      </c>
      <c r="H167" s="10">
        <v>20.6</v>
      </c>
      <c r="I167" s="10">
        <v>0</v>
      </c>
      <c r="J167" s="13">
        <f t="shared" ref="J167" si="362">IF(F167="BUY",(H167-G167)*E167*D167,(G167-H167)*D167)</f>
        <v>0</v>
      </c>
      <c r="K167" s="13">
        <v>0</v>
      </c>
      <c r="L167" s="13">
        <f t="shared" ref="L167" si="363">SUM(J167,K167)</f>
        <v>0</v>
      </c>
    </row>
    <row r="168" spans="1:12" s="12" customFormat="1" ht="15.75">
      <c r="A168" s="8">
        <v>43537</v>
      </c>
      <c r="B168" s="9" t="s">
        <v>177</v>
      </c>
      <c r="C168" s="9">
        <v>560</v>
      </c>
      <c r="D168" s="9">
        <v>1400</v>
      </c>
      <c r="E168" s="9">
        <v>3</v>
      </c>
      <c r="F168" s="9" t="s">
        <v>10</v>
      </c>
      <c r="G168" s="10">
        <v>23.5</v>
      </c>
      <c r="H168" s="10">
        <v>26</v>
      </c>
      <c r="I168" s="10">
        <v>30.2</v>
      </c>
      <c r="J168" s="13">
        <f t="shared" ref="J168" si="364">IF(F168="BUY",(H168-G168)*E168*D168,(G168-H168)*D168)</f>
        <v>10500</v>
      </c>
      <c r="K168" s="13">
        <f t="shared" ref="K168" si="365">IF(I168=0,"0.00",IF(F168="BUY",E168*(I168-H168)*D168,(H168-I168)*D168))</f>
        <v>17639.999999999996</v>
      </c>
      <c r="L168" s="13">
        <f t="shared" ref="L168" si="366">SUM(J168,K168)</f>
        <v>28139.999999999996</v>
      </c>
    </row>
    <row r="169" spans="1:12" s="12" customFormat="1" ht="15.75">
      <c r="A169" s="8">
        <v>43536</v>
      </c>
      <c r="B169" s="9" t="s">
        <v>139</v>
      </c>
      <c r="C169" s="9">
        <v>600</v>
      </c>
      <c r="D169" s="9">
        <v>1500</v>
      </c>
      <c r="E169" s="9">
        <v>3</v>
      </c>
      <c r="F169" s="9" t="s">
        <v>10</v>
      </c>
      <c r="G169" s="10">
        <v>15</v>
      </c>
      <c r="H169" s="10">
        <v>17.399999999999999</v>
      </c>
      <c r="I169" s="10">
        <v>20.3</v>
      </c>
      <c r="J169" s="13">
        <f t="shared" ref="J169" si="367">IF(F169="BUY",(H169-G169)*E169*D169,(G169-H169)*D169)</f>
        <v>10799.999999999993</v>
      </c>
      <c r="K169" s="13">
        <v>0</v>
      </c>
      <c r="L169" s="13">
        <f t="shared" ref="L169" si="368">SUM(J169,K169)</f>
        <v>10799.999999999993</v>
      </c>
    </row>
    <row r="170" spans="1:12" s="12" customFormat="1" ht="15.75">
      <c r="A170" s="8">
        <v>43532</v>
      </c>
      <c r="B170" s="9" t="s">
        <v>132</v>
      </c>
      <c r="C170" s="9">
        <v>2900</v>
      </c>
      <c r="D170" s="9">
        <v>250</v>
      </c>
      <c r="E170" s="9">
        <v>3</v>
      </c>
      <c r="F170" s="9" t="s">
        <v>10</v>
      </c>
      <c r="G170" s="10">
        <v>96.5</v>
      </c>
      <c r="H170" s="10">
        <v>110</v>
      </c>
      <c r="I170" s="10">
        <v>132</v>
      </c>
      <c r="J170" s="13">
        <f t="shared" ref="J170:J171" si="369">IF(F170="BUY",(H170-G170)*E170*D170,(G170-H170)*D170)</f>
        <v>10125</v>
      </c>
      <c r="K170" s="13">
        <v>0</v>
      </c>
      <c r="L170" s="13">
        <f t="shared" ref="L170:L171" si="370">SUM(J170,K170)</f>
        <v>10125</v>
      </c>
    </row>
    <row r="171" spans="1:12" s="12" customFormat="1" ht="15.75">
      <c r="A171" s="8">
        <v>43532</v>
      </c>
      <c r="B171" s="9" t="s">
        <v>54</v>
      </c>
      <c r="C171" s="9">
        <v>860</v>
      </c>
      <c r="D171" s="9">
        <v>1200</v>
      </c>
      <c r="E171" s="9">
        <v>3</v>
      </c>
      <c r="F171" s="9" t="s">
        <v>10</v>
      </c>
      <c r="G171" s="10">
        <v>34.299999999999997</v>
      </c>
      <c r="H171" s="10">
        <v>36.549999999999997</v>
      </c>
      <c r="I171" s="10">
        <v>39.799999999999997</v>
      </c>
      <c r="J171" s="13">
        <f t="shared" si="369"/>
        <v>8100</v>
      </c>
      <c r="K171" s="13">
        <f t="shared" ref="K171" si="371">IF(I171=0,"0.00",IF(F171="BUY",E171*(I171-H171)*D171,(H171-I171)*D171))</f>
        <v>11700</v>
      </c>
      <c r="L171" s="13">
        <f t="shared" si="370"/>
        <v>19800</v>
      </c>
    </row>
    <row r="172" spans="1:12" s="12" customFormat="1" ht="15.75">
      <c r="A172" s="8">
        <v>43531</v>
      </c>
      <c r="B172" s="9" t="s">
        <v>171</v>
      </c>
      <c r="C172" s="9">
        <v>110</v>
      </c>
      <c r="D172" s="9">
        <v>2250</v>
      </c>
      <c r="E172" s="9">
        <v>3</v>
      </c>
      <c r="F172" s="9" t="s">
        <v>10</v>
      </c>
      <c r="G172" s="10">
        <v>6</v>
      </c>
      <c r="H172" s="10">
        <v>6.8</v>
      </c>
      <c r="I172" s="10">
        <v>8.3000000000000007</v>
      </c>
      <c r="J172" s="13">
        <f t="shared" ref="J172" si="372">IF(F172="BUY",(H172-G172)*E172*D172,(G172-H172)*D172)</f>
        <v>5399.9999999999991</v>
      </c>
      <c r="K172" s="13">
        <v>0</v>
      </c>
      <c r="L172" s="13">
        <f t="shared" ref="L172" si="373">SUM(J172,K172)</f>
        <v>5399.9999999999991</v>
      </c>
    </row>
    <row r="173" spans="1:12" s="12" customFormat="1" ht="15.75">
      <c r="A173" s="8">
        <v>43531</v>
      </c>
      <c r="B173" s="9" t="s">
        <v>166</v>
      </c>
      <c r="C173" s="9">
        <v>460</v>
      </c>
      <c r="D173" s="9">
        <v>1300</v>
      </c>
      <c r="E173" s="9">
        <v>3</v>
      </c>
      <c r="F173" s="9" t="s">
        <v>10</v>
      </c>
      <c r="G173" s="10">
        <v>22.1</v>
      </c>
      <c r="H173" s="10">
        <v>22.1</v>
      </c>
      <c r="I173" s="10">
        <v>0</v>
      </c>
      <c r="J173" s="13">
        <v>0</v>
      </c>
      <c r="K173" s="13">
        <v>0</v>
      </c>
      <c r="L173" s="13">
        <f t="shared" ref="L173" si="374">SUM(J173,K173)</f>
        <v>0</v>
      </c>
    </row>
    <row r="174" spans="1:12" s="12" customFormat="1" ht="15.75">
      <c r="A174" s="8">
        <v>43530</v>
      </c>
      <c r="B174" s="9" t="s">
        <v>31</v>
      </c>
      <c r="C174" s="9">
        <v>370</v>
      </c>
      <c r="D174" s="9">
        <v>2750</v>
      </c>
      <c r="E174" s="9">
        <v>3</v>
      </c>
      <c r="F174" s="9" t="s">
        <v>10</v>
      </c>
      <c r="G174" s="10">
        <v>15.5</v>
      </c>
      <c r="H174" s="10">
        <v>16.8</v>
      </c>
      <c r="I174" s="10">
        <v>18.2</v>
      </c>
      <c r="J174" s="13">
        <f t="shared" ref="J174" si="375">IF(F174="BUY",(H174-G174)*E174*D174,(G174-H174)*D174)</f>
        <v>10725.000000000005</v>
      </c>
      <c r="K174" s="13">
        <v>0</v>
      </c>
      <c r="L174" s="13">
        <f t="shared" ref="L174" si="376">SUM(J174,K174)</f>
        <v>10725.000000000005</v>
      </c>
    </row>
    <row r="175" spans="1:12" s="12" customFormat="1" ht="15.75">
      <c r="A175" s="8">
        <v>43529</v>
      </c>
      <c r="B175" s="9" t="s">
        <v>147</v>
      </c>
      <c r="C175" s="9">
        <v>90</v>
      </c>
      <c r="D175" s="9">
        <v>8000</v>
      </c>
      <c r="E175" s="9">
        <v>3</v>
      </c>
      <c r="F175" s="9" t="s">
        <v>10</v>
      </c>
      <c r="G175" s="10">
        <v>5.85</v>
      </c>
      <c r="H175" s="10">
        <v>6.5</v>
      </c>
      <c r="I175" s="10">
        <v>8</v>
      </c>
      <c r="J175" s="13">
        <f t="shared" ref="J175" si="377">IF(F175="BUY",(H175-G175)*E175*D175,(G175-H175)*D175)</f>
        <v>15600.000000000009</v>
      </c>
      <c r="K175" s="13">
        <f t="shared" ref="K175" si="378">IF(I175=0,"0.00",IF(F175="BUY",E175*(I175-H175)*D175,(H175-I175)*D175))</f>
        <v>36000</v>
      </c>
      <c r="L175" s="13">
        <f t="shared" ref="L175" si="379">SUM(J175,K175)</f>
        <v>51600.000000000007</v>
      </c>
    </row>
    <row r="176" spans="1:12" s="12" customFormat="1" ht="15.75">
      <c r="A176" s="8">
        <v>43525</v>
      </c>
      <c r="B176" s="9" t="s">
        <v>61</v>
      </c>
      <c r="C176" s="9">
        <v>500</v>
      </c>
      <c r="D176" s="9">
        <v>1400</v>
      </c>
      <c r="E176" s="9">
        <v>3</v>
      </c>
      <c r="F176" s="9" t="s">
        <v>10</v>
      </c>
      <c r="G176" s="10">
        <v>29.15</v>
      </c>
      <c r="H176" s="10">
        <v>32</v>
      </c>
      <c r="I176" s="10">
        <v>35</v>
      </c>
      <c r="J176" s="13">
        <f t="shared" ref="J176" si="380">IF(F176="BUY",(H176-G176)*E176*D176,(G176-H176)*D176)</f>
        <v>11970.000000000005</v>
      </c>
      <c r="K176" s="13">
        <f t="shared" ref="K176" si="381">IF(I176=0,"0.00",IF(F176="BUY",E176*(I176-H176)*D176,(H176-I176)*D176))</f>
        <v>12600</v>
      </c>
      <c r="L176" s="13">
        <f t="shared" ref="L176" si="382">SUM(J176,K176)</f>
        <v>24570.000000000007</v>
      </c>
    </row>
    <row r="177" spans="1:12" s="12" customFormat="1" ht="15.75">
      <c r="A177" s="8">
        <v>43525</v>
      </c>
      <c r="B177" s="9" t="s">
        <v>28</v>
      </c>
      <c r="C177" s="9">
        <v>460</v>
      </c>
      <c r="D177" s="9">
        <v>1300</v>
      </c>
      <c r="E177" s="9">
        <v>3</v>
      </c>
      <c r="F177" s="9" t="s">
        <v>10</v>
      </c>
      <c r="G177" s="10">
        <v>31.1</v>
      </c>
      <c r="H177" s="10">
        <v>35</v>
      </c>
      <c r="I177" s="10">
        <v>38</v>
      </c>
      <c r="J177" s="13">
        <f t="shared" ref="J177" si="383">IF(F177="BUY",(H177-G177)*E177*D177,(G177-H177)*D177)</f>
        <v>15209.999999999995</v>
      </c>
      <c r="K177" s="13">
        <f t="shared" ref="K177" si="384">IF(I177=0,"0.00",IF(F177="BUY",E177*(I177-H177)*D177,(H177-I177)*D177))</f>
        <v>11700</v>
      </c>
      <c r="L177" s="13">
        <f t="shared" ref="L177" si="385">SUM(J177,K177)</f>
        <v>26909.999999999993</v>
      </c>
    </row>
    <row r="178" spans="1:12" s="12" customFormat="1" ht="15.75">
      <c r="A178" s="8">
        <v>43522</v>
      </c>
      <c r="B178" s="9" t="s">
        <v>170</v>
      </c>
      <c r="C178" s="9">
        <v>550</v>
      </c>
      <c r="D178" s="9">
        <v>1000</v>
      </c>
      <c r="E178" s="9">
        <v>3</v>
      </c>
      <c r="F178" s="9" t="s">
        <v>10</v>
      </c>
      <c r="G178" s="10">
        <v>11.8</v>
      </c>
      <c r="H178" s="10">
        <v>15</v>
      </c>
      <c r="I178" s="10">
        <v>20</v>
      </c>
      <c r="J178" s="13">
        <f t="shared" ref="J178" si="386">IF(F178="BUY",(H178-G178)*E178*D178,(G178-H178)*D178)</f>
        <v>9599.9999999999982</v>
      </c>
      <c r="K178" s="13">
        <f t="shared" ref="K178" si="387">IF(I178=0,"0.00",IF(F178="BUY",E178*(I178-H178)*D178,(H178-I178)*D178))</f>
        <v>15000</v>
      </c>
      <c r="L178" s="13">
        <f t="shared" ref="L178" si="388">SUM(J178,K178)</f>
        <v>24600</v>
      </c>
    </row>
    <row r="179" spans="1:12" s="12" customFormat="1" ht="15.75">
      <c r="A179" s="8">
        <v>43521</v>
      </c>
      <c r="B179" s="9" t="s">
        <v>169</v>
      </c>
      <c r="C179" s="9">
        <v>90</v>
      </c>
      <c r="D179" s="9">
        <v>4500</v>
      </c>
      <c r="E179" s="9">
        <v>3</v>
      </c>
      <c r="F179" s="9" t="s">
        <v>10</v>
      </c>
      <c r="G179" s="10">
        <v>4.5</v>
      </c>
      <c r="H179" s="10">
        <v>4.9000000000000004</v>
      </c>
      <c r="I179" s="10">
        <v>6</v>
      </c>
      <c r="J179" s="13">
        <f t="shared" ref="J179" si="389">IF(F179="BUY",(H179-G179)*E179*D179,(G179-H179)*D179)</f>
        <v>5400.0000000000045</v>
      </c>
      <c r="K179" s="13">
        <v>0</v>
      </c>
      <c r="L179" s="13">
        <f t="shared" ref="L179" si="390">SUM(J179,K179)</f>
        <v>5400.0000000000045</v>
      </c>
    </row>
    <row r="180" spans="1:12" s="12" customFormat="1" ht="15.75">
      <c r="A180" s="8">
        <v>43516</v>
      </c>
      <c r="B180" s="9" t="s">
        <v>129</v>
      </c>
      <c r="C180" s="9">
        <v>140</v>
      </c>
      <c r="D180" s="9">
        <v>2250</v>
      </c>
      <c r="E180" s="9">
        <v>3</v>
      </c>
      <c r="F180" s="9" t="s">
        <v>10</v>
      </c>
      <c r="G180" s="10">
        <v>9.1</v>
      </c>
      <c r="H180" s="10">
        <v>10.55</v>
      </c>
      <c r="I180" s="10">
        <v>11.8</v>
      </c>
      <c r="J180" s="13">
        <f t="shared" ref="J180" si="391">IF(F180="BUY",(H180-G180)*E180*D180,(G180-H180)*D180)</f>
        <v>9787.5000000000073</v>
      </c>
      <c r="K180" s="13">
        <f t="shared" ref="K180" si="392">IF(I180=0,"0.00",IF(F180="BUY",E180*(I180-H180)*D180,(H180-I180)*D180))</f>
        <v>8437.5</v>
      </c>
      <c r="L180" s="13">
        <f t="shared" ref="L180" si="393">SUM(J180,K180)</f>
        <v>18225.000000000007</v>
      </c>
    </row>
    <row r="181" spans="1:12" s="12" customFormat="1" ht="15.75">
      <c r="A181" s="8">
        <v>43515</v>
      </c>
      <c r="B181" s="9" t="s">
        <v>168</v>
      </c>
      <c r="C181" s="9">
        <v>420</v>
      </c>
      <c r="D181" s="9">
        <v>1500</v>
      </c>
      <c r="E181" s="9">
        <v>3</v>
      </c>
      <c r="F181" s="9" t="s">
        <v>10</v>
      </c>
      <c r="G181" s="10">
        <v>27.8</v>
      </c>
      <c r="H181" s="10">
        <v>32</v>
      </c>
      <c r="I181" s="10">
        <v>35</v>
      </c>
      <c r="J181" s="13">
        <f t="shared" ref="J181:J182" si="394">IF(F181="BUY",(H181-G181)*E181*D181,(G181-H181)*D181)</f>
        <v>18899.999999999996</v>
      </c>
      <c r="K181" s="13">
        <f t="shared" ref="K181" si="395">IF(I181=0,"0.00",IF(F181="BUY",E181*(I181-H181)*D181,(H181-I181)*D181))</f>
        <v>13500</v>
      </c>
      <c r="L181" s="13">
        <f t="shared" ref="L181:L182" si="396">SUM(J181,K181)</f>
        <v>32399.999999999996</v>
      </c>
    </row>
    <row r="182" spans="1:12" s="12" customFormat="1" ht="15.75">
      <c r="A182" s="8">
        <v>43515</v>
      </c>
      <c r="B182" s="9" t="s">
        <v>168</v>
      </c>
      <c r="C182" s="9">
        <v>420</v>
      </c>
      <c r="D182" s="9">
        <v>1500</v>
      </c>
      <c r="E182" s="9">
        <v>3</v>
      </c>
      <c r="F182" s="9" t="s">
        <v>10</v>
      </c>
      <c r="G182" s="10">
        <v>22.1</v>
      </c>
      <c r="H182" s="10">
        <v>22.1</v>
      </c>
      <c r="I182" s="10">
        <v>0</v>
      </c>
      <c r="J182" s="13">
        <f t="shared" si="394"/>
        <v>0</v>
      </c>
      <c r="K182" s="13">
        <v>0</v>
      </c>
      <c r="L182" s="13">
        <f t="shared" si="396"/>
        <v>0</v>
      </c>
    </row>
    <row r="183" spans="1:12" s="12" customFormat="1" ht="15.75">
      <c r="A183" s="8">
        <v>43510</v>
      </c>
      <c r="B183" s="9" t="s">
        <v>154</v>
      </c>
      <c r="C183" s="9">
        <v>2250</v>
      </c>
      <c r="D183" s="9">
        <v>500</v>
      </c>
      <c r="E183" s="9">
        <v>3</v>
      </c>
      <c r="F183" s="9" t="s">
        <v>10</v>
      </c>
      <c r="G183" s="10">
        <v>56</v>
      </c>
      <c r="H183" s="10">
        <v>65</v>
      </c>
      <c r="I183" s="10">
        <v>79.349999999999994</v>
      </c>
      <c r="J183" s="13">
        <f t="shared" ref="J183" si="397">IF(F183="BUY",(H183-G183)*E183*D183,(G183-H183)*D183)</f>
        <v>13500</v>
      </c>
      <c r="K183" s="13">
        <f t="shared" ref="K183" si="398">IF(I183=0,"0.00",IF(F183="BUY",E183*(I183-H183)*D183,(H183-I183)*D183))</f>
        <v>21524.999999999993</v>
      </c>
      <c r="L183" s="13">
        <f t="shared" ref="L183" si="399">SUM(J183,K183)</f>
        <v>35024.999999999993</v>
      </c>
    </row>
    <row r="184" spans="1:12" s="12" customFormat="1" ht="15.75">
      <c r="A184" s="8">
        <v>43510</v>
      </c>
      <c r="B184" s="9" t="s">
        <v>167</v>
      </c>
      <c r="C184" s="9">
        <v>200</v>
      </c>
      <c r="D184" s="9">
        <v>3700</v>
      </c>
      <c r="E184" s="9">
        <v>3</v>
      </c>
      <c r="F184" s="9" t="s">
        <v>10</v>
      </c>
      <c r="G184" s="10">
        <v>7.8</v>
      </c>
      <c r="H184" s="10">
        <v>9</v>
      </c>
      <c r="I184" s="10">
        <v>10.55</v>
      </c>
      <c r="J184" s="13">
        <f t="shared" ref="J184" si="400">IF(F184="BUY",(H184-G184)*E184*D184,(G184-H184)*D184)</f>
        <v>13320.000000000002</v>
      </c>
      <c r="K184" s="13">
        <f t="shared" ref="K184" si="401">IF(I184=0,"0.00",IF(F184="BUY",E184*(I184-H184)*D184,(H184-I184)*D184))</f>
        <v>17205.000000000007</v>
      </c>
      <c r="L184" s="13">
        <f t="shared" ref="L184" si="402">SUM(J184,K184)</f>
        <v>30525.000000000007</v>
      </c>
    </row>
    <row r="185" spans="1:12" s="12" customFormat="1" ht="15.75">
      <c r="A185" s="8">
        <v>43509</v>
      </c>
      <c r="B185" s="9" t="s">
        <v>166</v>
      </c>
      <c r="C185" s="9">
        <v>410</v>
      </c>
      <c r="D185" s="9">
        <v>1300</v>
      </c>
      <c r="E185" s="9">
        <v>3</v>
      </c>
      <c r="F185" s="9" t="s">
        <v>10</v>
      </c>
      <c r="G185" s="10">
        <v>19</v>
      </c>
      <c r="H185" s="10">
        <v>22.1</v>
      </c>
      <c r="I185" s="10">
        <v>26</v>
      </c>
      <c r="J185" s="13">
        <f t="shared" ref="J185" si="403">IF(F185="BUY",(H185-G185)*E185*D185,(G185-H185)*D185)</f>
        <v>12090.000000000005</v>
      </c>
      <c r="K185" s="13">
        <f t="shared" ref="K185" si="404">IF(I185=0,"0.00",IF(F185="BUY",E185*(I185-H185)*D185,(H185-I185)*D185))</f>
        <v>15209.999999999995</v>
      </c>
      <c r="L185" s="13">
        <f t="shared" ref="L185" si="405">SUM(J185,K185)</f>
        <v>27300</v>
      </c>
    </row>
    <row r="186" spans="1:12" s="12" customFormat="1" ht="15.75">
      <c r="A186" s="8">
        <v>43508</v>
      </c>
      <c r="B186" s="9" t="s">
        <v>165</v>
      </c>
      <c r="C186" s="9">
        <v>2200</v>
      </c>
      <c r="D186" s="9">
        <v>500</v>
      </c>
      <c r="E186" s="9">
        <v>3</v>
      </c>
      <c r="F186" s="9" t="s">
        <v>10</v>
      </c>
      <c r="G186" s="10">
        <v>69.400000000000006</v>
      </c>
      <c r="H186" s="10">
        <v>76.5</v>
      </c>
      <c r="I186" s="10">
        <v>0</v>
      </c>
      <c r="J186" s="13">
        <f t="shared" ref="J186:J187" si="406">IF(F186="BUY",(H186-G186)*E186*D186,(G186-H186)*D186)</f>
        <v>10649.999999999991</v>
      </c>
      <c r="K186" s="13">
        <v>0</v>
      </c>
      <c r="L186" s="13">
        <f t="shared" ref="L186:L187" si="407">SUM(J186,K186)</f>
        <v>10649.999999999991</v>
      </c>
    </row>
    <row r="187" spans="1:12" s="12" customFormat="1" ht="15.75">
      <c r="A187" s="8">
        <v>43508</v>
      </c>
      <c r="B187" s="9" t="s">
        <v>165</v>
      </c>
      <c r="C187" s="9">
        <v>2200</v>
      </c>
      <c r="D187" s="9">
        <v>500</v>
      </c>
      <c r="E187" s="9">
        <v>3</v>
      </c>
      <c r="F187" s="9" t="s">
        <v>10</v>
      </c>
      <c r="G187" s="10">
        <v>69.400000000000006</v>
      </c>
      <c r="H187" s="10">
        <v>72.05</v>
      </c>
      <c r="I187" s="10">
        <v>0</v>
      </c>
      <c r="J187" s="13">
        <f t="shared" si="406"/>
        <v>3974.9999999999873</v>
      </c>
      <c r="K187" s="13">
        <v>0</v>
      </c>
      <c r="L187" s="13">
        <f t="shared" si="407"/>
        <v>3974.9999999999873</v>
      </c>
    </row>
    <row r="188" spans="1:12" s="12" customFormat="1" ht="15.75">
      <c r="A188" s="8">
        <v>43507</v>
      </c>
      <c r="B188" s="9" t="s">
        <v>165</v>
      </c>
      <c r="C188" s="9">
        <v>2200</v>
      </c>
      <c r="D188" s="9">
        <v>500</v>
      </c>
      <c r="E188" s="9">
        <v>3</v>
      </c>
      <c r="F188" s="10" t="s">
        <v>10</v>
      </c>
      <c r="G188" s="10">
        <v>78</v>
      </c>
      <c r="H188" s="10">
        <v>83</v>
      </c>
      <c r="I188" s="10">
        <v>96.5</v>
      </c>
      <c r="J188" s="13">
        <f t="shared" ref="J188" si="408">IF(F188="BUY",(H188-G188)*E188*D188,(G188-H188)*D188)</f>
        <v>7500</v>
      </c>
      <c r="K188" s="13">
        <v>0</v>
      </c>
      <c r="L188" s="13">
        <f t="shared" ref="L188" si="409">SUM(J188,K188)</f>
        <v>7500</v>
      </c>
    </row>
    <row r="189" spans="1:12" s="12" customFormat="1" ht="15.75">
      <c r="A189" s="8">
        <v>43503</v>
      </c>
      <c r="B189" s="9" t="s">
        <v>164</v>
      </c>
      <c r="C189" s="9">
        <v>1100</v>
      </c>
      <c r="D189" s="9">
        <v>600</v>
      </c>
      <c r="E189" s="9">
        <v>3</v>
      </c>
      <c r="F189" s="9" t="s">
        <v>10</v>
      </c>
      <c r="G189" s="10">
        <v>41</v>
      </c>
      <c r="H189" s="10">
        <v>46</v>
      </c>
      <c r="I189" s="10">
        <v>55.5</v>
      </c>
      <c r="J189" s="13">
        <f t="shared" ref="J189" si="410">IF(F189="BUY",(H189-G189)*E189*D189,(G189-H189)*D189)</f>
        <v>9000</v>
      </c>
      <c r="K189" s="13">
        <v>0</v>
      </c>
      <c r="L189" s="13">
        <f t="shared" ref="L189" si="411">SUM(J189,K189)</f>
        <v>9000</v>
      </c>
    </row>
    <row r="190" spans="1:12" s="12" customFormat="1" ht="15.75">
      <c r="A190" s="8">
        <v>43502</v>
      </c>
      <c r="B190" s="9" t="s">
        <v>54</v>
      </c>
      <c r="C190" s="9">
        <v>800</v>
      </c>
      <c r="D190" s="9">
        <v>1200</v>
      </c>
      <c r="E190" s="9">
        <v>3</v>
      </c>
      <c r="F190" s="9" t="s">
        <v>10</v>
      </c>
      <c r="G190" s="10">
        <v>30.2</v>
      </c>
      <c r="H190" s="10">
        <v>0</v>
      </c>
      <c r="I190" s="10">
        <v>0</v>
      </c>
      <c r="J190" s="13">
        <v>0</v>
      </c>
      <c r="K190" s="13" t="str">
        <f t="shared" ref="K190" si="412">IF(I190=0,"0.00",IF(F190="BUY",E190*(I190-H190)*D190,(H190-I190)*D190))</f>
        <v>0.00</v>
      </c>
      <c r="L190" s="13">
        <v>0</v>
      </c>
    </row>
    <row r="191" spans="1:12" s="12" customFormat="1" ht="15.75">
      <c r="A191" s="8">
        <v>43500</v>
      </c>
      <c r="B191" s="9" t="s">
        <v>163</v>
      </c>
      <c r="C191" s="9">
        <v>350</v>
      </c>
      <c r="D191" s="9">
        <v>1500</v>
      </c>
      <c r="E191" s="9">
        <v>3</v>
      </c>
      <c r="F191" s="9" t="s">
        <v>10</v>
      </c>
      <c r="G191" s="10">
        <v>23.65</v>
      </c>
      <c r="H191" s="10">
        <v>20.8</v>
      </c>
      <c r="I191" s="10">
        <v>0</v>
      </c>
      <c r="J191" s="13">
        <f t="shared" ref="J191" si="413">IF(F191="BUY",(H191-G191)*E191*D191,(G191-H191)*D191)</f>
        <v>-12824.999999999991</v>
      </c>
      <c r="K191" s="13" t="str">
        <f t="shared" ref="K191" si="414">IF(I191=0,"0.00",IF(F191="BUY",E191*(I191-H191)*D191,(H191-I191)*D191))</f>
        <v>0.00</v>
      </c>
      <c r="L191" s="13">
        <f t="shared" ref="L191" si="415">SUM(J191,K191)</f>
        <v>-12824.999999999991</v>
      </c>
    </row>
    <row r="192" spans="1:12" s="12" customFormat="1" ht="15.75">
      <c r="A192" s="8">
        <v>43495</v>
      </c>
      <c r="B192" s="9" t="s">
        <v>162</v>
      </c>
      <c r="C192" s="9">
        <v>480</v>
      </c>
      <c r="D192" s="9">
        <v>1100</v>
      </c>
      <c r="E192" s="9">
        <v>3</v>
      </c>
      <c r="F192" s="9" t="s">
        <v>10</v>
      </c>
      <c r="G192" s="10">
        <v>10</v>
      </c>
      <c r="H192" s="10">
        <v>10</v>
      </c>
      <c r="I192" s="10">
        <v>0</v>
      </c>
      <c r="J192" s="13">
        <f t="shared" ref="J192" si="416">IF(F192="BUY",(H192-G192)*E192*D192,(G192-H192)*D192)</f>
        <v>0</v>
      </c>
      <c r="K192" s="13" t="str">
        <f t="shared" ref="K192" si="417">IF(I192=0,"0.00",IF(F192="BUY",E192*(I192-H192)*D192,(H192-I192)*D192))</f>
        <v>0.00</v>
      </c>
      <c r="L192" s="13">
        <f t="shared" ref="L192" si="418">SUM(J192,K192)</f>
        <v>0</v>
      </c>
    </row>
    <row r="193" spans="1:12" s="12" customFormat="1" ht="15.75">
      <c r="A193" s="8">
        <v>43494</v>
      </c>
      <c r="B193" s="9" t="s">
        <v>161</v>
      </c>
      <c r="C193" s="9">
        <v>1050</v>
      </c>
      <c r="D193" s="9">
        <v>600</v>
      </c>
      <c r="E193" s="9">
        <v>3</v>
      </c>
      <c r="F193" s="9" t="s">
        <v>10</v>
      </c>
      <c r="G193" s="10">
        <v>58.3</v>
      </c>
      <c r="H193" s="10">
        <v>65</v>
      </c>
      <c r="I193" s="10">
        <v>69</v>
      </c>
      <c r="J193" s="13">
        <f t="shared" ref="J193" si="419">IF(F193="BUY",(H193-G193)*E193*D193,(G193-H193)*D193)</f>
        <v>12060.000000000005</v>
      </c>
      <c r="K193" s="13">
        <v>0</v>
      </c>
      <c r="L193" s="13">
        <f t="shared" ref="L193" si="420">SUM(J193,K193)</f>
        <v>12060.000000000005</v>
      </c>
    </row>
    <row r="194" spans="1:12" s="12" customFormat="1" ht="15.75">
      <c r="A194" s="8">
        <v>43493</v>
      </c>
      <c r="B194" s="9" t="s">
        <v>28</v>
      </c>
      <c r="C194" s="9">
        <v>350</v>
      </c>
      <c r="D194" s="9">
        <v>1300</v>
      </c>
      <c r="E194" s="9">
        <v>3</v>
      </c>
      <c r="F194" s="9" t="s">
        <v>10</v>
      </c>
      <c r="G194" s="10">
        <v>35</v>
      </c>
      <c r="H194" s="10">
        <v>38.299999999999997</v>
      </c>
      <c r="I194" s="10">
        <v>46</v>
      </c>
      <c r="J194" s="13">
        <f t="shared" ref="J194:J195" si="421">IF(F194="BUY",(H194-G194)*E194*D194,(G194-H194)*D194)</f>
        <v>12869.999999999989</v>
      </c>
      <c r="K194" s="13">
        <v>0</v>
      </c>
      <c r="L194" s="13">
        <f t="shared" ref="L194:L195" si="422">SUM(J194,K194)</f>
        <v>12869.999999999989</v>
      </c>
    </row>
    <row r="195" spans="1:12" s="12" customFormat="1" ht="15.75">
      <c r="A195" s="8">
        <v>43490</v>
      </c>
      <c r="B195" s="9" t="s">
        <v>93</v>
      </c>
      <c r="C195" s="9">
        <v>165</v>
      </c>
      <c r="D195" s="9">
        <v>3400</v>
      </c>
      <c r="E195" s="9">
        <v>3</v>
      </c>
      <c r="F195" s="9" t="s">
        <v>10</v>
      </c>
      <c r="G195" s="10">
        <v>3.5</v>
      </c>
      <c r="H195" s="10">
        <v>3</v>
      </c>
      <c r="I195" s="10">
        <v>0</v>
      </c>
      <c r="J195" s="13">
        <f t="shared" si="421"/>
        <v>-5100</v>
      </c>
      <c r="K195" s="13">
        <v>0</v>
      </c>
      <c r="L195" s="13">
        <f t="shared" si="422"/>
        <v>-5100</v>
      </c>
    </row>
    <row r="196" spans="1:12" s="12" customFormat="1" ht="15.75">
      <c r="A196" s="8">
        <v>43489</v>
      </c>
      <c r="B196" s="9" t="s">
        <v>44</v>
      </c>
      <c r="C196" s="9">
        <v>1140</v>
      </c>
      <c r="D196" s="9">
        <v>600</v>
      </c>
      <c r="E196" s="9">
        <v>3</v>
      </c>
      <c r="F196" s="9" t="s">
        <v>10</v>
      </c>
      <c r="G196" s="10">
        <v>46</v>
      </c>
      <c r="H196" s="10">
        <v>52.3</v>
      </c>
      <c r="I196" s="10">
        <v>58.2</v>
      </c>
      <c r="J196" s="13">
        <f t="shared" ref="J196" si="423">IF(F196="BUY",(H196-G196)*E196*D196,(G196-H196)*D196)</f>
        <v>11339.999999999995</v>
      </c>
      <c r="K196" s="13">
        <v>0</v>
      </c>
      <c r="L196" s="13">
        <f t="shared" ref="L196" si="424">SUM(J196,K196)</f>
        <v>11339.999999999995</v>
      </c>
    </row>
    <row r="197" spans="1:12" s="12" customFormat="1" ht="15.75">
      <c r="A197" s="8">
        <v>43489</v>
      </c>
      <c r="B197" s="9" t="s">
        <v>44</v>
      </c>
      <c r="C197" s="9">
        <v>1140</v>
      </c>
      <c r="D197" s="9">
        <v>600</v>
      </c>
      <c r="E197" s="9">
        <v>3</v>
      </c>
      <c r="F197" s="9" t="s">
        <v>10</v>
      </c>
      <c r="G197" s="10">
        <v>46</v>
      </c>
      <c r="H197" s="10">
        <v>52.3</v>
      </c>
      <c r="I197" s="10">
        <v>58.2</v>
      </c>
      <c r="J197" s="13">
        <f t="shared" ref="J197" si="425">IF(F197="BUY",(H197-G197)*E197*D197,(G197-H197)*D197)</f>
        <v>11339.999999999995</v>
      </c>
      <c r="K197" s="13">
        <v>0</v>
      </c>
      <c r="L197" s="13">
        <f t="shared" ref="L197" si="426">SUM(J197,K197)</f>
        <v>11339.999999999995</v>
      </c>
    </row>
    <row r="198" spans="1:12" s="12" customFormat="1" ht="15.75">
      <c r="A198" s="8">
        <v>43488</v>
      </c>
      <c r="B198" s="9" t="s">
        <v>142</v>
      </c>
      <c r="C198" s="9">
        <v>200</v>
      </c>
      <c r="D198" s="9">
        <v>3500</v>
      </c>
      <c r="E198" s="9">
        <v>3</v>
      </c>
      <c r="F198" s="9" t="s">
        <v>10</v>
      </c>
      <c r="G198" s="10">
        <v>8</v>
      </c>
      <c r="H198" s="10">
        <v>7</v>
      </c>
      <c r="I198" s="10">
        <v>0</v>
      </c>
      <c r="J198" s="13">
        <f t="shared" ref="J198" si="427">IF(F198="BUY",(H198-G198)*E198*D198,(G198-H198)*D198)</f>
        <v>-10500</v>
      </c>
      <c r="K198" s="13">
        <v>0</v>
      </c>
      <c r="L198" s="13">
        <f t="shared" ref="L198" si="428">SUM(J198,K198)</f>
        <v>-10500</v>
      </c>
    </row>
    <row r="199" spans="1:12" s="12" customFormat="1" ht="15.75">
      <c r="A199" s="8">
        <v>43488</v>
      </c>
      <c r="B199" s="9" t="s">
        <v>24</v>
      </c>
      <c r="C199" s="9">
        <v>1100</v>
      </c>
      <c r="D199" s="9">
        <v>600</v>
      </c>
      <c r="E199" s="9">
        <v>3</v>
      </c>
      <c r="F199" s="9" t="s">
        <v>10</v>
      </c>
      <c r="G199" s="10">
        <v>38.35</v>
      </c>
      <c r="H199" s="10">
        <v>32</v>
      </c>
      <c r="I199" s="10">
        <v>0</v>
      </c>
      <c r="J199" s="13">
        <f t="shared" ref="J199" si="429">IF(F199="BUY",(H199-G199)*E199*D199,(G199-H199)*D199)</f>
        <v>-11430.000000000002</v>
      </c>
      <c r="K199" s="13">
        <v>0</v>
      </c>
      <c r="L199" s="13">
        <f t="shared" ref="L199" si="430">SUM(J199,K199)</f>
        <v>-11430.000000000002</v>
      </c>
    </row>
    <row r="200" spans="1:12" s="12" customFormat="1" ht="15.75">
      <c r="A200" s="8">
        <v>43487</v>
      </c>
      <c r="B200" s="9" t="s">
        <v>149</v>
      </c>
      <c r="C200" s="9">
        <v>145</v>
      </c>
      <c r="D200" s="9">
        <v>2250</v>
      </c>
      <c r="E200" s="9">
        <v>3</v>
      </c>
      <c r="F200" s="9" t="s">
        <v>10</v>
      </c>
      <c r="G200" s="10">
        <v>5.85</v>
      </c>
      <c r="H200" s="10">
        <v>6.85</v>
      </c>
      <c r="I200" s="10">
        <v>8.3000000000000007</v>
      </c>
      <c r="J200" s="13">
        <f t="shared" ref="J200" si="431">IF(F200="BUY",(H200-G200)*E200*D200,(G200-H200)*D200)</f>
        <v>6750</v>
      </c>
      <c r="K200" s="13">
        <f t="shared" ref="K200" si="432">IF(I200=0,"0.00",IF(F200="BUY",E200*(I200-H200)*D200,(H200-I200)*D200))</f>
        <v>9787.5000000000073</v>
      </c>
      <c r="L200" s="13">
        <f t="shared" ref="L200" si="433">SUM(J200,K200)</f>
        <v>16537.500000000007</v>
      </c>
    </row>
    <row r="201" spans="1:12" s="12" customFormat="1" ht="15.75">
      <c r="A201" s="8">
        <v>43486</v>
      </c>
      <c r="B201" s="9" t="s">
        <v>14</v>
      </c>
      <c r="C201" s="9">
        <v>1460</v>
      </c>
      <c r="D201" s="9">
        <v>700</v>
      </c>
      <c r="E201" s="9">
        <v>3</v>
      </c>
      <c r="F201" s="9" t="s">
        <v>10</v>
      </c>
      <c r="G201" s="10">
        <v>28.55</v>
      </c>
      <c r="H201" s="10">
        <v>32.799999999999997</v>
      </c>
      <c r="I201" s="10">
        <v>38</v>
      </c>
      <c r="J201" s="13">
        <f t="shared" ref="J201" si="434">IF(F201="BUY",(H201-G201)*E201*D201,(G201-H201)*D201)</f>
        <v>8924.9999999999927</v>
      </c>
      <c r="K201" s="13">
        <f t="shared" ref="K201" si="435">IF(I201=0,"0.00",IF(F201="BUY",E201*(I201-H201)*D201,(H201-I201)*D201))</f>
        <v>10920.000000000005</v>
      </c>
      <c r="L201" s="13">
        <f t="shared" ref="L201" si="436">SUM(J201,K201)</f>
        <v>19845</v>
      </c>
    </row>
    <row r="202" spans="1:12" s="12" customFormat="1" ht="15.75">
      <c r="A202" s="8">
        <v>43482</v>
      </c>
      <c r="B202" s="9" t="s">
        <v>160</v>
      </c>
      <c r="C202" s="9">
        <v>530</v>
      </c>
      <c r="D202" s="9">
        <v>1100</v>
      </c>
      <c r="E202" s="9">
        <v>3</v>
      </c>
      <c r="F202" s="9" t="s">
        <v>10</v>
      </c>
      <c r="G202" s="10">
        <v>16.2</v>
      </c>
      <c r="H202" s="10">
        <v>16.3</v>
      </c>
      <c r="I202" s="10">
        <v>0</v>
      </c>
      <c r="J202" s="13">
        <f t="shared" ref="J202" si="437">IF(F202="BUY",(H202-G202)*E202*D202,(G202-H202)*D202)</f>
        <v>330.00000000000466</v>
      </c>
      <c r="K202" s="13">
        <v>0</v>
      </c>
      <c r="L202" s="13">
        <f t="shared" ref="L202" si="438">SUM(J202,K202)</f>
        <v>330.00000000000466</v>
      </c>
    </row>
    <row r="203" spans="1:12" s="12" customFormat="1" ht="15.75">
      <c r="A203" s="8">
        <v>43481</v>
      </c>
      <c r="B203" s="9" t="s">
        <v>83</v>
      </c>
      <c r="C203" s="9">
        <v>140</v>
      </c>
      <c r="D203" s="9">
        <v>4500</v>
      </c>
      <c r="E203" s="9">
        <v>3</v>
      </c>
      <c r="F203" s="9" t="s">
        <v>10</v>
      </c>
      <c r="G203" s="10">
        <v>6.65</v>
      </c>
      <c r="H203" s="10">
        <v>7.3</v>
      </c>
      <c r="I203" s="10">
        <v>8.3000000000000007</v>
      </c>
      <c r="J203" s="13">
        <f t="shared" ref="J203" si="439">IF(F203="BUY",(H203-G203)*E203*D203,(G203-H203)*D203)</f>
        <v>8774.9999999999927</v>
      </c>
      <c r="K203" s="13">
        <v>0</v>
      </c>
      <c r="L203" s="13">
        <f t="shared" ref="L203" si="440">SUM(J203,K203)</f>
        <v>8774.9999999999927</v>
      </c>
    </row>
    <row r="204" spans="1:12" s="12" customFormat="1" ht="15.75">
      <c r="A204" s="8">
        <v>43480</v>
      </c>
      <c r="B204" s="9" t="s">
        <v>36</v>
      </c>
      <c r="C204" s="9">
        <v>840</v>
      </c>
      <c r="D204" s="9">
        <v>600</v>
      </c>
      <c r="E204" s="9">
        <v>5</v>
      </c>
      <c r="F204" s="9" t="s">
        <v>10</v>
      </c>
      <c r="G204" s="10">
        <v>42.5</v>
      </c>
      <c r="H204" s="10">
        <v>44.85</v>
      </c>
      <c r="I204" s="10">
        <v>0</v>
      </c>
      <c r="J204" s="13">
        <f t="shared" ref="J204" si="441">IF(F204="BUY",(H204-G204)*E204*D204,(G204-H204)*D204)</f>
        <v>7050.0000000000045</v>
      </c>
      <c r="K204" s="13">
        <v>0</v>
      </c>
      <c r="L204" s="13">
        <f t="shared" ref="L204" si="442">SUM(J204,K204)</f>
        <v>7050.0000000000045</v>
      </c>
    </row>
    <row r="205" spans="1:12" s="12" customFormat="1" ht="15.75">
      <c r="A205" s="8">
        <v>43479</v>
      </c>
      <c r="B205" s="9" t="s">
        <v>12</v>
      </c>
      <c r="C205" s="9">
        <v>92.5</v>
      </c>
      <c r="D205" s="9">
        <v>8000</v>
      </c>
      <c r="E205" s="9">
        <v>5</v>
      </c>
      <c r="F205" s="9" t="s">
        <v>10</v>
      </c>
      <c r="G205" s="10">
        <v>5.15</v>
      </c>
      <c r="H205" s="10">
        <v>5.15</v>
      </c>
      <c r="I205" s="10">
        <v>0</v>
      </c>
      <c r="J205" s="13">
        <f t="shared" ref="J205" si="443">IF(F205="BUY",(H205-G205)*E205*D205,(G205-H205)*D205)</f>
        <v>0</v>
      </c>
      <c r="K205" s="13">
        <v>0</v>
      </c>
      <c r="L205" s="13">
        <f t="shared" ref="L205" si="444">SUM(J205,K205)</f>
        <v>0</v>
      </c>
    </row>
    <row r="206" spans="1:12" s="12" customFormat="1" ht="15.75">
      <c r="A206" s="8">
        <v>43474</v>
      </c>
      <c r="B206" s="9" t="s">
        <v>77</v>
      </c>
      <c r="C206" s="9">
        <v>440</v>
      </c>
      <c r="D206" s="9">
        <v>1100</v>
      </c>
      <c r="E206" s="9">
        <v>5</v>
      </c>
      <c r="F206" s="9" t="s">
        <v>10</v>
      </c>
      <c r="G206" s="10">
        <v>21.35</v>
      </c>
      <c r="H206" s="10">
        <v>21.35</v>
      </c>
      <c r="I206" s="10">
        <v>0</v>
      </c>
      <c r="J206" s="13">
        <f t="shared" ref="J206" si="445">IF(F206="BUY",(H206-G206)*E206*D206,(G206-H206)*D206)</f>
        <v>0</v>
      </c>
      <c r="K206" s="13">
        <v>0</v>
      </c>
      <c r="L206" s="13">
        <f t="shared" ref="L206" si="446">SUM(J206,K206)</f>
        <v>0</v>
      </c>
    </row>
    <row r="207" spans="1:12" s="12" customFormat="1" ht="15.75">
      <c r="A207" s="8">
        <v>43473</v>
      </c>
      <c r="B207" s="9" t="s">
        <v>14</v>
      </c>
      <c r="C207" s="9">
        <v>1400</v>
      </c>
      <c r="D207" s="9">
        <v>700</v>
      </c>
      <c r="E207" s="9">
        <v>5</v>
      </c>
      <c r="F207" s="9" t="s">
        <v>10</v>
      </c>
      <c r="G207" s="10">
        <v>56</v>
      </c>
      <c r="H207" s="10">
        <v>60.9</v>
      </c>
      <c r="I207" s="10">
        <v>68.2</v>
      </c>
      <c r="J207" s="13">
        <f t="shared" ref="J207" si="447">IF(F207="BUY",(H207-G207)*E207*D207,(G207-H207)*D207)</f>
        <v>17149.999999999996</v>
      </c>
      <c r="K207" s="13">
        <v>0</v>
      </c>
      <c r="L207" s="13">
        <f t="shared" ref="L207" si="448">SUM(J207,K207)</f>
        <v>17149.999999999996</v>
      </c>
    </row>
    <row r="208" spans="1:12" s="12" customFormat="1" ht="15.75">
      <c r="A208" s="8">
        <v>43473</v>
      </c>
      <c r="B208" s="9" t="s">
        <v>52</v>
      </c>
      <c r="C208" s="9">
        <v>800</v>
      </c>
      <c r="D208" s="9">
        <v>500</v>
      </c>
      <c r="E208" s="9">
        <v>5</v>
      </c>
      <c r="F208" s="9" t="s">
        <v>10</v>
      </c>
      <c r="G208" s="10">
        <v>51.5</v>
      </c>
      <c r="H208" s="10">
        <v>51.5</v>
      </c>
      <c r="I208" s="10">
        <v>0</v>
      </c>
      <c r="J208" s="13">
        <f t="shared" ref="J208" si="449">IF(F208="BUY",(H208-G208)*E208*D208,(G208-H208)*D208)</f>
        <v>0</v>
      </c>
      <c r="K208" s="13">
        <v>0</v>
      </c>
      <c r="L208" s="13">
        <f t="shared" ref="L208" si="450">SUM(J208,K208)</f>
        <v>0</v>
      </c>
    </row>
    <row r="209" spans="1:12" ht="15.75">
      <c r="A209" s="8">
        <v>43469</v>
      </c>
      <c r="B209" s="9" t="s">
        <v>159</v>
      </c>
      <c r="C209" s="9">
        <v>880</v>
      </c>
      <c r="D209" s="9">
        <v>500</v>
      </c>
      <c r="E209" s="9">
        <v>5</v>
      </c>
      <c r="F209" s="9" t="s">
        <v>10</v>
      </c>
      <c r="G209" s="10">
        <v>41</v>
      </c>
      <c r="H209" s="10">
        <v>53.3</v>
      </c>
      <c r="I209" s="10">
        <v>65.3</v>
      </c>
      <c r="J209" s="13">
        <f t="shared" ref="J209" si="451">IF(F209="BUY",(H209-G209)*E209*D209,(G209-H209)*D209)</f>
        <v>30749.999999999993</v>
      </c>
      <c r="K209" s="13">
        <v>0</v>
      </c>
      <c r="L209" s="13">
        <f t="shared" ref="L209" si="452">SUM(J209,K209)</f>
        <v>30749.999999999993</v>
      </c>
    </row>
    <row r="210" spans="1:12" ht="15.75">
      <c r="A210" s="8">
        <v>43467</v>
      </c>
      <c r="B210" s="9" t="s">
        <v>147</v>
      </c>
      <c r="C210" s="9">
        <v>90</v>
      </c>
      <c r="D210" s="9">
        <v>8000</v>
      </c>
      <c r="E210" s="9">
        <v>5</v>
      </c>
      <c r="F210" s="9" t="s">
        <v>10</v>
      </c>
      <c r="G210" s="10">
        <v>5.3</v>
      </c>
      <c r="H210" s="10">
        <v>4.4000000000000004</v>
      </c>
      <c r="I210" s="10">
        <v>0</v>
      </c>
      <c r="J210" s="13">
        <f t="shared" ref="J210" si="453">IF(F210="BUY",(H210-G210)*E210*D210,(G210-H210)*D210)</f>
        <v>-35999.999999999978</v>
      </c>
      <c r="K210" s="13">
        <v>0</v>
      </c>
      <c r="L210" s="13">
        <f t="shared" ref="L210" si="454">SUM(J210,K210)</f>
        <v>-35999.999999999978</v>
      </c>
    </row>
    <row r="211" spans="1:12" ht="15.75">
      <c r="A211" s="8">
        <v>43467</v>
      </c>
      <c r="B211" s="9" t="s">
        <v>158</v>
      </c>
      <c r="C211" s="9">
        <v>95</v>
      </c>
      <c r="D211" s="9">
        <v>7000</v>
      </c>
      <c r="E211" s="9">
        <v>5</v>
      </c>
      <c r="F211" s="9" t="s">
        <v>10</v>
      </c>
      <c r="G211" s="10">
        <v>4.4000000000000004</v>
      </c>
      <c r="H211" s="10">
        <v>4.4000000000000004</v>
      </c>
      <c r="I211" s="10">
        <v>0</v>
      </c>
      <c r="J211" s="13">
        <f t="shared" ref="J211" si="455">IF(F211="BUY",(H211-G211)*E211*D211,(G211-H211)*D211)</f>
        <v>0</v>
      </c>
      <c r="K211" s="13">
        <v>0</v>
      </c>
      <c r="L211" s="13">
        <f t="shared" ref="L211" si="456">SUM(J211,K211)</f>
        <v>0</v>
      </c>
    </row>
    <row r="212" spans="1:12" ht="15.75">
      <c r="A212" s="8">
        <v>43462</v>
      </c>
      <c r="B212" s="9" t="s">
        <v>65</v>
      </c>
      <c r="C212" s="9">
        <v>50</v>
      </c>
      <c r="D212" s="9">
        <v>12000</v>
      </c>
      <c r="E212" s="9">
        <v>5</v>
      </c>
      <c r="F212" s="9" t="s">
        <v>10</v>
      </c>
      <c r="G212" s="10">
        <v>4.4000000000000004</v>
      </c>
      <c r="H212" s="10">
        <v>5</v>
      </c>
      <c r="I212" s="10">
        <v>6</v>
      </c>
      <c r="J212" s="13">
        <f t="shared" ref="J212" si="457">IF(F212="BUY",(H212-G212)*E212*D212,(G212-H212)*D212)</f>
        <v>35999.999999999978</v>
      </c>
      <c r="K212" s="13">
        <v>0</v>
      </c>
      <c r="L212" s="13">
        <f t="shared" ref="L212" si="458">SUM(J212,K212)</f>
        <v>35999.999999999978</v>
      </c>
    </row>
    <row r="213" spans="1:12" ht="15.75">
      <c r="A213" s="8">
        <v>43462</v>
      </c>
      <c r="B213" s="9" t="s">
        <v>61</v>
      </c>
      <c r="C213" s="9">
        <v>510</v>
      </c>
      <c r="D213" s="9">
        <v>1400</v>
      </c>
      <c r="E213" s="9">
        <v>5</v>
      </c>
      <c r="F213" s="9" t="s">
        <v>10</v>
      </c>
      <c r="G213" s="10">
        <v>30</v>
      </c>
      <c r="H213" s="10">
        <v>30</v>
      </c>
      <c r="I213" s="10">
        <v>0</v>
      </c>
      <c r="J213" s="13">
        <f t="shared" ref="J213" si="459">IF(F213="BUY",(H213-G213)*E213*D213,(G213-H213)*D213)</f>
        <v>0</v>
      </c>
      <c r="K213" s="13">
        <v>0</v>
      </c>
      <c r="L213" s="13">
        <f t="shared" ref="L213" si="460">SUM(J213,K213)</f>
        <v>0</v>
      </c>
    </row>
    <row r="214" spans="1:12" ht="15.75">
      <c r="A214" s="8">
        <v>43461</v>
      </c>
      <c r="B214" s="9" t="s">
        <v>60</v>
      </c>
      <c r="C214" s="9">
        <v>160</v>
      </c>
      <c r="D214" s="9">
        <v>4000</v>
      </c>
      <c r="E214" s="9">
        <v>5</v>
      </c>
      <c r="F214" s="9" t="s">
        <v>10</v>
      </c>
      <c r="G214" s="10">
        <v>5.5</v>
      </c>
      <c r="H214" s="10">
        <v>7.75</v>
      </c>
      <c r="I214" s="10">
        <v>10</v>
      </c>
      <c r="J214" s="13">
        <f t="shared" ref="J214" si="461">IF(F214="BUY",(H214-G214)*E214*D214,(G214-H214)*D214)</f>
        <v>45000</v>
      </c>
      <c r="K214" s="13">
        <v>0</v>
      </c>
      <c r="L214" s="13">
        <f t="shared" ref="L214" si="462">SUM(J214,K214)</f>
        <v>45000</v>
      </c>
    </row>
    <row r="215" spans="1:12" ht="15.75">
      <c r="A215" s="8">
        <v>43460</v>
      </c>
      <c r="B215" s="9" t="s">
        <v>23</v>
      </c>
      <c r="C215" s="9">
        <v>175</v>
      </c>
      <c r="D215" s="9">
        <v>2500</v>
      </c>
      <c r="E215" s="9">
        <v>5</v>
      </c>
      <c r="F215" s="9" t="s">
        <v>10</v>
      </c>
      <c r="G215" s="10">
        <v>3.5</v>
      </c>
      <c r="H215" s="10">
        <v>4.8</v>
      </c>
      <c r="I215" s="10">
        <v>6.5</v>
      </c>
      <c r="J215" s="13">
        <f t="shared" ref="J215" si="463">IF(F215="BUY",(H215-G215)*E215*D215,(G215-H215)*D215)</f>
        <v>16249.999999999998</v>
      </c>
      <c r="K215" s="13">
        <v>0</v>
      </c>
      <c r="L215" s="13">
        <f t="shared" ref="L215" si="464">SUM(J215,K215)</f>
        <v>16249.999999999998</v>
      </c>
    </row>
    <row r="216" spans="1:12" ht="15.75">
      <c r="A216" s="8">
        <v>43455</v>
      </c>
      <c r="B216" s="9" t="s">
        <v>157</v>
      </c>
      <c r="C216" s="9">
        <v>920</v>
      </c>
      <c r="D216" s="9">
        <v>500</v>
      </c>
      <c r="E216" s="9">
        <v>5</v>
      </c>
      <c r="F216" s="9" t="s">
        <v>10</v>
      </c>
      <c r="G216" s="10">
        <v>33</v>
      </c>
      <c r="H216" s="10">
        <v>38</v>
      </c>
      <c r="I216" s="10">
        <v>50.5</v>
      </c>
      <c r="J216" s="13">
        <f t="shared" ref="J216" si="465">IF(F216="BUY",(H216-G216)*E216*D216,(G216-H216)*D216)</f>
        <v>12500</v>
      </c>
      <c r="K216" s="13">
        <v>0</v>
      </c>
      <c r="L216" s="13">
        <f t="shared" ref="L216" si="466">SUM(J216,K216)</f>
        <v>12500</v>
      </c>
    </row>
    <row r="217" spans="1:12" ht="15.75">
      <c r="A217" s="8">
        <v>43454</v>
      </c>
      <c r="B217" s="9" t="s">
        <v>156</v>
      </c>
      <c r="C217" s="9">
        <v>120</v>
      </c>
      <c r="D217" s="9">
        <v>4000</v>
      </c>
      <c r="E217" s="9">
        <v>5</v>
      </c>
      <c r="F217" s="9" t="s">
        <v>10</v>
      </c>
      <c r="G217" s="10">
        <v>5.6</v>
      </c>
      <c r="H217" s="10">
        <v>6.9</v>
      </c>
      <c r="I217" s="10">
        <v>8.3000000000000007</v>
      </c>
      <c r="J217" s="13">
        <f t="shared" ref="J217" si="467">IF(F217="BUY",(H217-G217)*E217*D217,(G217-H217)*D217)</f>
        <v>26000.000000000015</v>
      </c>
      <c r="K217" s="13">
        <v>0</v>
      </c>
      <c r="L217" s="13">
        <f t="shared" ref="L217" si="468">SUM(J217,K217)</f>
        <v>26000.000000000015</v>
      </c>
    </row>
    <row r="218" spans="1:12" ht="15.75">
      <c r="A218" s="8">
        <v>43453</v>
      </c>
      <c r="B218" s="9" t="s">
        <v>14</v>
      </c>
      <c r="C218" s="9">
        <v>1380</v>
      </c>
      <c r="D218" s="9">
        <v>700</v>
      </c>
      <c r="E218" s="9">
        <v>5</v>
      </c>
      <c r="F218" s="9" t="s">
        <v>10</v>
      </c>
      <c r="G218" s="10">
        <v>46</v>
      </c>
      <c r="H218" s="10">
        <v>54</v>
      </c>
      <c r="I218" s="10">
        <v>65</v>
      </c>
      <c r="J218" s="13">
        <f t="shared" ref="J218" si="469">IF(F218="BUY",(H218-G218)*E218*D218,(G218-H218)*D218)</f>
        <v>28000</v>
      </c>
      <c r="K218" s="13">
        <v>0</v>
      </c>
      <c r="L218" s="13">
        <f t="shared" ref="L218" si="470">SUM(J218,K218)</f>
        <v>28000</v>
      </c>
    </row>
    <row r="219" spans="1:12" ht="15.75">
      <c r="A219" s="8">
        <v>43452</v>
      </c>
      <c r="B219" s="9" t="s">
        <v>155</v>
      </c>
      <c r="C219" s="9">
        <v>550</v>
      </c>
      <c r="D219" s="9">
        <v>800</v>
      </c>
      <c r="E219" s="9">
        <v>5</v>
      </c>
      <c r="F219" s="9" t="s">
        <v>10</v>
      </c>
      <c r="G219" s="10">
        <v>21.2</v>
      </c>
      <c r="H219" s="10">
        <v>23.8</v>
      </c>
      <c r="I219" s="10">
        <v>26</v>
      </c>
      <c r="J219" s="13">
        <f t="shared" ref="J219" si="471">IF(F219="BUY",(H219-G219)*E219*D219,(G219-H219)*D219)</f>
        <v>10400.000000000005</v>
      </c>
      <c r="K219" s="13">
        <f t="shared" ref="K219" si="472">IF(I219=0,"0.00",IF(F219="BUY",E219*(I219-H219)*D219,(H219-I219)*D219))</f>
        <v>8799.9999999999964</v>
      </c>
      <c r="L219" s="13">
        <f t="shared" ref="L219" si="473">SUM(J219,K219)</f>
        <v>19200</v>
      </c>
    </row>
    <row r="220" spans="1:12" ht="15.75">
      <c r="A220" s="8">
        <v>43451</v>
      </c>
      <c r="B220" s="9" t="s">
        <v>31</v>
      </c>
      <c r="C220" s="9">
        <v>350</v>
      </c>
      <c r="D220" s="9">
        <v>2750</v>
      </c>
      <c r="E220" s="9">
        <v>5</v>
      </c>
      <c r="F220" s="9" t="s">
        <v>10</v>
      </c>
      <c r="G220" s="10">
        <v>11.6</v>
      </c>
      <c r="H220" s="10">
        <v>12.8</v>
      </c>
      <c r="I220" s="10">
        <v>15</v>
      </c>
      <c r="J220" s="13">
        <f t="shared" ref="J220" si="474">IF(F220="BUY",(H220-G220)*E220*D220,(G220-H220)*D220)</f>
        <v>16500.000000000015</v>
      </c>
      <c r="K220" s="13">
        <v>0</v>
      </c>
      <c r="L220" s="13">
        <f t="shared" ref="L220" si="475">SUM(J220,K220)</f>
        <v>16500.000000000015</v>
      </c>
    </row>
    <row r="221" spans="1:12" ht="15.75">
      <c r="A221" s="8">
        <v>43448</v>
      </c>
      <c r="B221" s="9" t="s">
        <v>154</v>
      </c>
      <c r="C221" s="9">
        <v>2200</v>
      </c>
      <c r="D221" s="9">
        <v>600</v>
      </c>
      <c r="E221" s="9">
        <v>5</v>
      </c>
      <c r="F221" s="9" t="s">
        <v>10</v>
      </c>
      <c r="G221" s="10">
        <v>66.2</v>
      </c>
      <c r="H221" s="10">
        <v>73</v>
      </c>
      <c r="I221" s="10">
        <v>90</v>
      </c>
      <c r="J221" s="13">
        <f t="shared" ref="J221" si="476">IF(F221="BUY",(H221-G221)*E221*D221,(G221-H221)*D221)</f>
        <v>20399.999999999993</v>
      </c>
      <c r="K221" s="13">
        <v>0</v>
      </c>
      <c r="L221" s="13">
        <f t="shared" ref="L221" si="477">SUM(J221,K221)</f>
        <v>20399.999999999993</v>
      </c>
    </row>
    <row r="222" spans="1:12" ht="15.75">
      <c r="A222" s="8">
        <v>43447</v>
      </c>
      <c r="B222" s="9" t="s">
        <v>24</v>
      </c>
      <c r="C222" s="9">
        <v>1150</v>
      </c>
      <c r="D222" s="9">
        <v>600</v>
      </c>
      <c r="E222" s="9">
        <v>5</v>
      </c>
      <c r="F222" s="9" t="s">
        <v>10</v>
      </c>
      <c r="G222" s="10">
        <v>55</v>
      </c>
      <c r="H222" s="10">
        <v>65</v>
      </c>
      <c r="I222" s="10">
        <v>75.3</v>
      </c>
      <c r="J222" s="13">
        <f t="shared" ref="J222" si="478">IF(F222="BUY",(H222-G222)*E222*D222,(G222-H222)*D222)</f>
        <v>30000</v>
      </c>
      <c r="K222" s="13">
        <f t="shared" ref="K222" si="479">IF(I222=0,"0.00",IF(F222="BUY",E222*(I222-H222)*D222,(H222-I222)*D222))</f>
        <v>30899.999999999993</v>
      </c>
      <c r="L222" s="13">
        <f t="shared" ref="L222" si="480">SUM(J222,K222)</f>
        <v>60899.999999999993</v>
      </c>
    </row>
    <row r="223" spans="1:12" ht="15.75">
      <c r="A223" s="8">
        <v>43446</v>
      </c>
      <c r="B223" s="9" t="s">
        <v>104</v>
      </c>
      <c r="C223" s="9">
        <v>2450</v>
      </c>
      <c r="D223" s="9">
        <v>250</v>
      </c>
      <c r="E223" s="9">
        <v>5</v>
      </c>
      <c r="F223" s="9" t="s">
        <v>10</v>
      </c>
      <c r="G223" s="10">
        <v>86.15</v>
      </c>
      <c r="H223" s="10">
        <v>100</v>
      </c>
      <c r="I223" s="10">
        <v>122</v>
      </c>
      <c r="J223" s="13">
        <f t="shared" ref="J223" si="481">IF(F223="BUY",(H223-G223)*E223*D223,(G223-H223)*D223)</f>
        <v>17312.499999999993</v>
      </c>
      <c r="K223" s="13">
        <v>0</v>
      </c>
      <c r="L223" s="13">
        <f t="shared" ref="L223" si="482">SUM(J223,K223)</f>
        <v>17312.499999999993</v>
      </c>
    </row>
    <row r="224" spans="1:12" ht="15.75">
      <c r="A224" s="8">
        <v>43445</v>
      </c>
      <c r="B224" s="9" t="s">
        <v>24</v>
      </c>
      <c r="C224" s="9">
        <v>1100</v>
      </c>
      <c r="D224" s="9">
        <v>600</v>
      </c>
      <c r="E224" s="9">
        <v>5</v>
      </c>
      <c r="F224" s="9" t="s">
        <v>10</v>
      </c>
      <c r="G224" s="10">
        <v>50.3</v>
      </c>
      <c r="H224" s="10">
        <v>55</v>
      </c>
      <c r="I224" s="10">
        <v>65</v>
      </c>
      <c r="J224" s="13">
        <f t="shared" ref="J224" si="483">IF(F224="BUY",(H224-G224)*E224*D224,(G224-H224)*D224)</f>
        <v>14100.000000000009</v>
      </c>
      <c r="K224" s="13">
        <f t="shared" ref="K224" si="484">IF(I224=0,"0.00",IF(F224="BUY",E224*(I224-H224)*D224,(H224-I224)*D224))</f>
        <v>30000</v>
      </c>
      <c r="L224" s="13">
        <f t="shared" ref="L224" si="485">SUM(J224,K224)</f>
        <v>44100.000000000007</v>
      </c>
    </row>
    <row r="225" spans="1:12" ht="15.75">
      <c r="A225" s="8">
        <v>43441</v>
      </c>
      <c r="B225" s="9" t="s">
        <v>139</v>
      </c>
      <c r="C225" s="9">
        <v>440</v>
      </c>
      <c r="D225" s="9">
        <v>1500</v>
      </c>
      <c r="E225" s="9">
        <v>5</v>
      </c>
      <c r="F225" s="9" t="s">
        <v>10</v>
      </c>
      <c r="G225" s="10">
        <v>23.3</v>
      </c>
      <c r="H225" s="10">
        <v>28</v>
      </c>
      <c r="I225" s="10">
        <v>35.299999999999997</v>
      </c>
      <c r="J225" s="13">
        <f t="shared" ref="J225" si="486">IF(F225="BUY",(H225-G225)*E225*D225,(G225-H225)*D225)</f>
        <v>35249.999999999993</v>
      </c>
      <c r="K225" s="13">
        <f t="shared" ref="K225" si="487">IF(I225=0,"0.00",IF(F225="BUY",E225*(I225-H225)*D225,(H225-I225)*D225))</f>
        <v>54749.999999999978</v>
      </c>
      <c r="L225" s="13">
        <f t="shared" ref="L225" si="488">SUM(J225,K225)</f>
        <v>89999.999999999971</v>
      </c>
    </row>
    <row r="226" spans="1:12" ht="15.75">
      <c r="A226" s="8">
        <v>43440</v>
      </c>
      <c r="B226" s="9" t="s">
        <v>12</v>
      </c>
      <c r="C226" s="9">
        <v>80</v>
      </c>
      <c r="D226" s="9">
        <v>8000</v>
      </c>
      <c r="E226" s="9">
        <v>5</v>
      </c>
      <c r="F226" s="9" t="s">
        <v>10</v>
      </c>
      <c r="G226" s="10">
        <v>5</v>
      </c>
      <c r="H226" s="10">
        <v>5.6</v>
      </c>
      <c r="I226" s="10">
        <v>6.5</v>
      </c>
      <c r="J226" s="13">
        <f t="shared" ref="J226" si="489">IF(F226="BUY",(H226-G226)*E226*D226,(G226-H226)*D226)</f>
        <v>23999.999999999985</v>
      </c>
      <c r="K226" s="13">
        <f t="shared" ref="K226" si="490">IF(I226=0,"0.00",IF(F226="BUY",E226*(I226-H226)*D226,(H226-I226)*D226))</f>
        <v>36000.000000000015</v>
      </c>
      <c r="L226" s="13">
        <f t="shared" ref="L226" si="491">SUM(J226,K226)</f>
        <v>60000</v>
      </c>
    </row>
    <row r="227" spans="1:12" ht="15.75">
      <c r="A227" s="8">
        <v>43439</v>
      </c>
      <c r="B227" s="9" t="s">
        <v>153</v>
      </c>
      <c r="C227" s="9">
        <v>65</v>
      </c>
      <c r="D227" s="9">
        <v>9000</v>
      </c>
      <c r="E227" s="9">
        <v>5</v>
      </c>
      <c r="F227" s="9" t="s">
        <v>10</v>
      </c>
      <c r="G227" s="10">
        <v>3.55</v>
      </c>
      <c r="H227" s="10">
        <v>4.2</v>
      </c>
      <c r="I227" s="10">
        <v>4.5999999999999996</v>
      </c>
      <c r="J227" s="13">
        <f t="shared" ref="J227" si="492">IF(F227="BUY",(H227-G227)*E227*D227,(G227-H227)*D227)</f>
        <v>29250.000000000015</v>
      </c>
      <c r="K227" s="13">
        <f t="shared" ref="K227" si="493">IF(I227=0,"0.00",IF(F227="BUY",E227*(I227-H227)*D227,(H227-I227)*D227))</f>
        <v>17999.999999999975</v>
      </c>
      <c r="L227" s="13">
        <f t="shared" ref="L227" si="494">SUM(J227,K227)</f>
        <v>47249.999999999985</v>
      </c>
    </row>
    <row r="228" spans="1:12" ht="15.75">
      <c r="A228" s="8">
        <v>43437</v>
      </c>
      <c r="B228" s="9" t="s">
        <v>152</v>
      </c>
      <c r="C228" s="9">
        <v>155</v>
      </c>
      <c r="D228" s="9">
        <v>2400</v>
      </c>
      <c r="E228" s="9">
        <v>5</v>
      </c>
      <c r="F228" s="9" t="s">
        <v>10</v>
      </c>
      <c r="G228" s="10">
        <v>10.6</v>
      </c>
      <c r="H228" s="10">
        <v>12.2</v>
      </c>
      <c r="I228" s="10">
        <v>14.7</v>
      </c>
      <c r="J228" s="13">
        <f t="shared" ref="J228" si="495">IF(F228="BUY",(H228-G228)*E228*D228,(G228-H228)*D228)</f>
        <v>19199.999999999996</v>
      </c>
      <c r="K228" s="13">
        <f t="shared" ref="K228" si="496">IF(I228=0,"0.00",IF(F228="BUY",E228*(I228-H228)*D228,(H228-I228)*D228))</f>
        <v>30000</v>
      </c>
      <c r="L228" s="13">
        <f t="shared" ref="L228" si="497">SUM(J228,K228)</f>
        <v>49200</v>
      </c>
    </row>
    <row r="229" spans="1:12" ht="15.75">
      <c r="A229" s="8">
        <v>43434</v>
      </c>
      <c r="B229" s="9" t="s">
        <v>124</v>
      </c>
      <c r="C229" s="9">
        <v>300</v>
      </c>
      <c r="D229" s="9">
        <v>1200</v>
      </c>
      <c r="E229" s="9">
        <v>5</v>
      </c>
      <c r="F229" s="9" t="s">
        <v>10</v>
      </c>
      <c r="G229" s="10">
        <v>22.6</v>
      </c>
      <c r="H229" s="10">
        <v>26</v>
      </c>
      <c r="I229" s="10">
        <v>30.8</v>
      </c>
      <c r="J229" s="13">
        <f t="shared" ref="J229" si="498">IF(F229="BUY",(H229-G229)*E229*D229,(G229-H229)*D229)</f>
        <v>20399.999999999993</v>
      </c>
      <c r="K229" s="13">
        <v>0</v>
      </c>
      <c r="L229" s="13">
        <f t="shared" ref="L229" si="499">SUM(J229,K229)</f>
        <v>20399.999999999993</v>
      </c>
    </row>
    <row r="230" spans="1:12" ht="15.75">
      <c r="A230" s="8">
        <v>43431</v>
      </c>
      <c r="B230" s="9" t="s">
        <v>147</v>
      </c>
      <c r="C230" s="9">
        <v>85</v>
      </c>
      <c r="D230" s="9">
        <v>8000</v>
      </c>
      <c r="E230" s="9">
        <v>5</v>
      </c>
      <c r="F230" s="9" t="s">
        <v>10</v>
      </c>
      <c r="G230" s="10">
        <v>3</v>
      </c>
      <c r="H230" s="10">
        <v>3.6</v>
      </c>
      <c r="I230" s="10">
        <v>4.5999999999999996</v>
      </c>
      <c r="J230" s="13">
        <f t="shared" ref="J230" si="500">IF(F230="BUY",(H230-G230)*E230*D230,(G230-H230)*D230)</f>
        <v>24000.000000000004</v>
      </c>
      <c r="K230" s="13">
        <v>0</v>
      </c>
      <c r="L230" s="13">
        <f t="shared" ref="L230" si="501">SUM(J230,K230)</f>
        <v>24000.000000000004</v>
      </c>
    </row>
    <row r="231" spans="1:12" ht="15.75">
      <c r="A231" s="8">
        <v>43430</v>
      </c>
      <c r="B231" s="9" t="s">
        <v>151</v>
      </c>
      <c r="C231" s="9">
        <v>65</v>
      </c>
      <c r="D231" s="9">
        <v>12000</v>
      </c>
      <c r="E231" s="9">
        <v>5</v>
      </c>
      <c r="F231" s="9" t="s">
        <v>10</v>
      </c>
      <c r="G231" s="10">
        <v>6.5</v>
      </c>
      <c r="H231" s="10">
        <v>7.1</v>
      </c>
      <c r="I231" s="10">
        <v>8</v>
      </c>
      <c r="J231" s="13">
        <f t="shared" ref="J231" si="502">IF(F231="BUY",(H231-G231)*E231*D231,(G231-H231)*D231)</f>
        <v>35999.999999999978</v>
      </c>
      <c r="K231" s="13">
        <v>0</v>
      </c>
      <c r="L231" s="13">
        <f t="shared" ref="L231" si="503">SUM(J231,K231)</f>
        <v>35999.999999999978</v>
      </c>
    </row>
    <row r="232" spans="1:12" s="12" customFormat="1" ht="15.75">
      <c r="A232" s="8">
        <v>43430</v>
      </c>
      <c r="B232" s="9" t="s">
        <v>150</v>
      </c>
      <c r="C232" s="9">
        <v>760</v>
      </c>
      <c r="D232" s="9">
        <v>1200</v>
      </c>
      <c r="E232" s="9">
        <v>5</v>
      </c>
      <c r="F232" s="9" t="s">
        <v>10</v>
      </c>
      <c r="G232" s="10">
        <v>10</v>
      </c>
      <c r="H232" s="10">
        <v>11.4</v>
      </c>
      <c r="I232" s="10">
        <v>15.5</v>
      </c>
      <c r="J232" s="13">
        <f t="shared" ref="J232" si="504">IF(F232="BUY",(H232-G232)*E232*D232,(G232-H232)*D232)</f>
        <v>8400.0000000000018</v>
      </c>
      <c r="K232" s="13">
        <v>0</v>
      </c>
      <c r="L232" s="13">
        <f t="shared" ref="L232" si="505">SUM(J232,K232)</f>
        <v>8400.0000000000018</v>
      </c>
    </row>
    <row r="233" spans="1:12" ht="15.75">
      <c r="A233" s="8">
        <v>43430</v>
      </c>
      <c r="B233" s="9" t="s">
        <v>12</v>
      </c>
      <c r="C233" s="9">
        <v>90</v>
      </c>
      <c r="D233" s="9">
        <v>8000</v>
      </c>
      <c r="E233" s="9">
        <v>5</v>
      </c>
      <c r="F233" s="9" t="s">
        <v>10</v>
      </c>
      <c r="G233" s="10">
        <v>4</v>
      </c>
      <c r="H233" s="10">
        <v>5</v>
      </c>
      <c r="I233" s="10">
        <v>6.5</v>
      </c>
      <c r="J233" s="13">
        <f t="shared" ref="J233" si="506">IF(F233="BUY",(H233-G233)*E233*D233,(G233-H233)*D233)</f>
        <v>40000</v>
      </c>
      <c r="K233" s="13">
        <f t="shared" ref="K233" si="507">IF(I233=0,"0.00",IF(F233="BUY",E233*(I233-H233)*D233,(H233-I233)*D233))</f>
        <v>60000</v>
      </c>
      <c r="L233" s="13">
        <f t="shared" ref="L233" si="508">SUM(J233,K233)</f>
        <v>100000</v>
      </c>
    </row>
    <row r="234" spans="1:12" s="12" customFormat="1" ht="15.75">
      <c r="A234" s="8">
        <v>43430</v>
      </c>
      <c r="B234" s="9" t="s">
        <v>149</v>
      </c>
      <c r="C234" s="9">
        <v>170</v>
      </c>
      <c r="D234" s="9">
        <v>2250</v>
      </c>
      <c r="E234" s="9">
        <v>5</v>
      </c>
      <c r="F234" s="9" t="s">
        <v>10</v>
      </c>
      <c r="G234" s="10">
        <v>8</v>
      </c>
      <c r="H234" s="10">
        <v>9.1999999999999993</v>
      </c>
      <c r="I234" s="10">
        <v>10.55</v>
      </c>
      <c r="J234" s="13">
        <f t="shared" ref="J234" si="509">IF(F234="BUY",(H234-G234)*E234*D234,(G234-H234)*D234)</f>
        <v>13499.999999999993</v>
      </c>
      <c r="K234" s="13">
        <f t="shared" ref="K234" si="510">IF(I234=0,"0.00",IF(F234="BUY",E234*(I234-H234)*D234,(H234-I234)*D234))</f>
        <v>15187.500000000016</v>
      </c>
      <c r="L234" s="13">
        <f t="shared" ref="L234" si="511">SUM(J234,K234)</f>
        <v>28687.500000000007</v>
      </c>
    </row>
    <row r="235" spans="1:12" s="12" customFormat="1" ht="15.75">
      <c r="A235" s="8">
        <v>43426</v>
      </c>
      <c r="B235" s="9" t="s">
        <v>78</v>
      </c>
      <c r="C235" s="9">
        <v>1100</v>
      </c>
      <c r="D235" s="9">
        <v>750</v>
      </c>
      <c r="E235" s="9">
        <v>5</v>
      </c>
      <c r="F235" s="9" t="s">
        <v>10</v>
      </c>
      <c r="G235" s="10">
        <v>26</v>
      </c>
      <c r="H235" s="10">
        <v>28</v>
      </c>
      <c r="I235" s="10">
        <v>30.2</v>
      </c>
      <c r="J235" s="13">
        <f t="shared" ref="J235" si="512">IF(F235="BUY",(H235-G235)*E235*D235,(G235-H235)*D235)</f>
        <v>7500</v>
      </c>
      <c r="K235" s="13">
        <v>0</v>
      </c>
      <c r="L235" s="13">
        <f t="shared" ref="L235" si="513">SUM(J235,K235)</f>
        <v>7500</v>
      </c>
    </row>
    <row r="236" spans="1:12" s="12" customFormat="1" ht="15.75">
      <c r="A236" s="8">
        <v>43425</v>
      </c>
      <c r="B236" s="9" t="s">
        <v>149</v>
      </c>
      <c r="C236" s="9">
        <v>180</v>
      </c>
      <c r="D236" s="9">
        <v>2250</v>
      </c>
      <c r="E236" s="9">
        <v>5</v>
      </c>
      <c r="F236" s="9" t="s">
        <v>10</v>
      </c>
      <c r="G236" s="10">
        <v>14.9</v>
      </c>
      <c r="H236" s="10">
        <v>16.149999999999999</v>
      </c>
      <c r="I236" s="10">
        <v>18.2</v>
      </c>
      <c r="J236" s="13">
        <f t="shared" ref="J236" si="514">IF(F236="BUY",(H236-G236)*E236*D236,(G236-H236)*D236)</f>
        <v>14062.49999999998</v>
      </c>
      <c r="K236" s="13">
        <v>0</v>
      </c>
      <c r="L236" s="13">
        <f t="shared" ref="L236" si="515">SUM(J236,K236)</f>
        <v>14062.49999999998</v>
      </c>
    </row>
    <row r="237" spans="1:12" s="12" customFormat="1" ht="15.75">
      <c r="A237" s="8">
        <v>43425</v>
      </c>
      <c r="B237" s="9" t="s">
        <v>137</v>
      </c>
      <c r="C237" s="9">
        <v>560</v>
      </c>
      <c r="D237" s="9">
        <v>1400</v>
      </c>
      <c r="E237" s="9">
        <v>5</v>
      </c>
      <c r="F237" s="9" t="s">
        <v>10</v>
      </c>
      <c r="G237" s="10">
        <v>15.05</v>
      </c>
      <c r="H237" s="10">
        <v>11.8</v>
      </c>
      <c r="I237" s="10">
        <v>28</v>
      </c>
      <c r="J237" s="13">
        <f t="shared" ref="J237" si="516">IF(F237="BUY",(H237-G237)*E237*D237,(G237-H237)*D237)</f>
        <v>-22750</v>
      </c>
      <c r="K237" s="13">
        <v>0</v>
      </c>
      <c r="L237" s="13">
        <f t="shared" ref="L237" si="517">SUM(J237,K237)</f>
        <v>-22750</v>
      </c>
    </row>
    <row r="238" spans="1:12" s="12" customFormat="1" ht="15.75">
      <c r="A238" s="8">
        <v>43424</v>
      </c>
      <c r="B238" s="9" t="s">
        <v>61</v>
      </c>
      <c r="C238" s="9">
        <v>500</v>
      </c>
      <c r="D238" s="9">
        <v>1400</v>
      </c>
      <c r="E238" s="9">
        <v>5</v>
      </c>
      <c r="F238" s="9" t="s">
        <v>10</v>
      </c>
      <c r="G238" s="10">
        <v>24.5</v>
      </c>
      <c r="H238" s="10">
        <v>26.5</v>
      </c>
      <c r="I238" s="10">
        <v>28</v>
      </c>
      <c r="J238" s="13">
        <f t="shared" ref="J238" si="518">IF(F238="BUY",(H238-G238)*E238*D238,(G238-H238)*D238)</f>
        <v>14000</v>
      </c>
      <c r="K238" s="13">
        <v>0</v>
      </c>
      <c r="L238" s="13">
        <f t="shared" ref="L238" si="519">SUM(J238,K238)</f>
        <v>14000</v>
      </c>
    </row>
    <row r="239" spans="1:12" s="12" customFormat="1" ht="15.75">
      <c r="A239" s="8">
        <v>43420</v>
      </c>
      <c r="B239" s="9" t="s">
        <v>140</v>
      </c>
      <c r="C239" s="9">
        <v>230</v>
      </c>
      <c r="D239" s="9">
        <v>1500</v>
      </c>
      <c r="E239" s="9">
        <v>5</v>
      </c>
      <c r="F239" s="9" t="s">
        <v>10</v>
      </c>
      <c r="G239" s="10">
        <v>15.15</v>
      </c>
      <c r="H239" s="10">
        <v>18.2</v>
      </c>
      <c r="I239" s="10">
        <v>23</v>
      </c>
      <c r="J239" s="13">
        <f t="shared" ref="J239" si="520">IF(F239="BUY",(H239-G239)*E239*D239,(G239-H239)*D239)</f>
        <v>22874.999999999993</v>
      </c>
      <c r="K239" s="13">
        <v>0</v>
      </c>
      <c r="L239" s="13">
        <f t="shared" ref="L239" si="521">SUM(J239,K239)</f>
        <v>22874.999999999993</v>
      </c>
    </row>
    <row r="240" spans="1:12" s="12" customFormat="1" ht="15.75">
      <c r="A240" s="8">
        <v>43418</v>
      </c>
      <c r="B240" s="9" t="s">
        <v>148</v>
      </c>
      <c r="C240" s="9">
        <v>50</v>
      </c>
      <c r="D240" s="9">
        <v>8000</v>
      </c>
      <c r="E240" s="9">
        <v>5</v>
      </c>
      <c r="F240" s="9" t="s">
        <v>10</v>
      </c>
      <c r="G240" s="10">
        <v>6</v>
      </c>
      <c r="H240" s="10">
        <v>6.9</v>
      </c>
      <c r="I240" s="10">
        <v>8.3000000000000007</v>
      </c>
      <c r="J240" s="13">
        <f t="shared" ref="J240" si="522">IF(F240="BUY",(H240-G240)*E240*D240,(G240-H240)*D240)</f>
        <v>36000.000000000015</v>
      </c>
      <c r="K240" s="13">
        <v>0</v>
      </c>
      <c r="L240" s="13">
        <f t="shared" ref="L240" si="523">SUM(J240,K240)</f>
        <v>36000.000000000015</v>
      </c>
    </row>
    <row r="241" spans="1:12" s="12" customFormat="1" ht="15.75">
      <c r="A241" s="8">
        <v>43417</v>
      </c>
      <c r="B241" s="9" t="s">
        <v>147</v>
      </c>
      <c r="C241" s="9">
        <v>80</v>
      </c>
      <c r="D241" s="9">
        <v>8000</v>
      </c>
      <c r="E241" s="9">
        <v>5</v>
      </c>
      <c r="F241" s="9" t="s">
        <v>10</v>
      </c>
      <c r="G241" s="10">
        <v>7</v>
      </c>
      <c r="H241" s="10">
        <v>8.1999999999999993</v>
      </c>
      <c r="I241" s="10">
        <v>10.55</v>
      </c>
      <c r="J241" s="13">
        <f t="shared" ref="J241" si="524">IF(F241="BUY",(H241-G241)*E241*D241,(G241-H241)*D241)</f>
        <v>47999.999999999971</v>
      </c>
      <c r="K241" s="13">
        <f t="shared" ref="K241" si="525">IF(I241=0,"0.00",IF(F241="BUY",E241*(I241-H241)*D241,(H241-I241)*D241))</f>
        <v>94000.000000000058</v>
      </c>
      <c r="L241" s="13">
        <f t="shared" ref="L241" si="526">SUM(J241,K241)</f>
        <v>142000.00000000003</v>
      </c>
    </row>
    <row r="242" spans="1:12" s="12" customFormat="1" ht="15.75">
      <c r="A242" s="8">
        <v>43416</v>
      </c>
      <c r="B242" s="9" t="s">
        <v>104</v>
      </c>
      <c r="C242" s="9">
        <v>2300</v>
      </c>
      <c r="D242" s="9">
        <v>500</v>
      </c>
      <c r="E242" s="9">
        <v>5</v>
      </c>
      <c r="F242" s="9" t="s">
        <v>10</v>
      </c>
      <c r="G242" s="10">
        <v>96</v>
      </c>
      <c r="H242" s="10">
        <v>98</v>
      </c>
      <c r="I242" s="10">
        <v>0</v>
      </c>
      <c r="J242" s="13">
        <f t="shared" ref="J242" si="527">IF(F242="BUY",(H242-G242)*E242*D242,(G242-H242)*D242)</f>
        <v>5000</v>
      </c>
      <c r="K242" s="13" t="str">
        <f t="shared" ref="K242" si="528">IF(I242=0,"0.00",IF(F242="BUY",E242*(I242-H242)*D242,(H242-I242)*D242))</f>
        <v>0.00</v>
      </c>
      <c r="L242" s="13">
        <f t="shared" ref="L242" si="529">SUM(J242,K242)</f>
        <v>5000</v>
      </c>
    </row>
    <row r="243" spans="1:12" s="12" customFormat="1" ht="15.75">
      <c r="A243" s="8">
        <v>43406</v>
      </c>
      <c r="B243" s="9" t="s">
        <v>54</v>
      </c>
      <c r="C243" s="9">
        <v>700</v>
      </c>
      <c r="D243" s="9">
        <v>1200</v>
      </c>
      <c r="E243" s="9">
        <v>5</v>
      </c>
      <c r="F243" s="9" t="s">
        <v>10</v>
      </c>
      <c r="G243" s="10">
        <v>28.55</v>
      </c>
      <c r="H243" s="10">
        <v>32.6</v>
      </c>
      <c r="I243" s="10">
        <v>36.200000000000003</v>
      </c>
      <c r="J243" s="13">
        <f t="shared" ref="J243" si="530">IF(F243="BUY",(H243-G243)*E243*D243,(G243-H243)*D243)</f>
        <v>24300.000000000004</v>
      </c>
      <c r="K243" s="13">
        <f t="shared" ref="K243" si="531">IF(I243=0,"0.00",IF(F243="BUY",E243*(I243-H243)*D243,(H243-I243)*D243))</f>
        <v>21600.000000000007</v>
      </c>
      <c r="L243" s="13">
        <f t="shared" ref="L243" si="532">SUM(J243,K243)</f>
        <v>45900.000000000015</v>
      </c>
    </row>
    <row r="244" spans="1:12" s="12" customFormat="1" ht="15.75">
      <c r="A244" s="8">
        <v>43405</v>
      </c>
      <c r="B244" s="9" t="s">
        <v>61</v>
      </c>
      <c r="C244" s="9">
        <v>530</v>
      </c>
      <c r="D244" s="9">
        <v>1400</v>
      </c>
      <c r="E244" s="9">
        <v>5</v>
      </c>
      <c r="F244" s="9" t="s">
        <v>10</v>
      </c>
      <c r="G244" s="10">
        <v>19.850000000000001</v>
      </c>
      <c r="H244" s="10">
        <v>23.5</v>
      </c>
      <c r="I244" s="10">
        <v>28</v>
      </c>
      <c r="J244" s="13">
        <f t="shared" ref="J244" si="533">IF(F244="BUY",(H244-G244)*E244*D244,(G244-H244)*D244)</f>
        <v>25549.999999999989</v>
      </c>
      <c r="K244" s="13">
        <v>0</v>
      </c>
      <c r="L244" s="13">
        <f t="shared" ref="L244" si="534">SUM(J244,K244)</f>
        <v>25549.999999999989</v>
      </c>
    </row>
    <row r="245" spans="1:12" s="12" customFormat="1" ht="15.75">
      <c r="A245" s="8">
        <v>43405</v>
      </c>
      <c r="B245" s="9" t="s">
        <v>144</v>
      </c>
      <c r="C245" s="9">
        <v>75</v>
      </c>
      <c r="D245" s="9">
        <v>9000</v>
      </c>
      <c r="E245" s="9">
        <v>5</v>
      </c>
      <c r="F245" s="9" t="s">
        <v>10</v>
      </c>
      <c r="G245" s="10">
        <v>3.8</v>
      </c>
      <c r="H245" s="10">
        <v>3.8</v>
      </c>
      <c r="I245" s="10">
        <v>45</v>
      </c>
      <c r="J245" s="13">
        <f t="shared" ref="J245" si="535">IF(F245="BUY",(H245-G245)*E245*D245,(G245-H245)*D245)</f>
        <v>0</v>
      </c>
      <c r="K245" s="13">
        <v>0</v>
      </c>
      <c r="L245" s="13">
        <f t="shared" ref="L245" si="536">SUM(J245,K245)</f>
        <v>0</v>
      </c>
    </row>
    <row r="246" spans="1:12" s="12" customFormat="1" ht="15.75">
      <c r="A246" s="8">
        <v>43404</v>
      </c>
      <c r="B246" s="9" t="s">
        <v>116</v>
      </c>
      <c r="C246" s="9">
        <v>560</v>
      </c>
      <c r="D246" s="9">
        <v>1250</v>
      </c>
      <c r="E246" s="9">
        <v>5</v>
      </c>
      <c r="F246" s="9" t="s">
        <v>10</v>
      </c>
      <c r="G246" s="10">
        <v>36.65</v>
      </c>
      <c r="H246" s="10">
        <v>41</v>
      </c>
      <c r="I246" s="10">
        <v>50.5</v>
      </c>
      <c r="J246" s="13">
        <f t="shared" ref="J246" si="537">IF(F246="BUY",(H246-G246)*E246*D246,(G246-H246)*D246)</f>
        <v>27187.500000000007</v>
      </c>
      <c r="K246" s="13">
        <v>0</v>
      </c>
      <c r="L246" s="13">
        <f t="shared" ref="L246" si="538">SUM(J246,K246)</f>
        <v>27187.500000000007</v>
      </c>
    </row>
    <row r="247" spans="1:12" s="12" customFormat="1" ht="15.75">
      <c r="A247" s="8">
        <v>43404</v>
      </c>
      <c r="B247" s="9" t="s">
        <v>146</v>
      </c>
      <c r="C247" s="9">
        <v>80</v>
      </c>
      <c r="D247" s="9">
        <v>6000</v>
      </c>
      <c r="E247" s="9">
        <v>5</v>
      </c>
      <c r="F247" s="9" t="s">
        <v>10</v>
      </c>
      <c r="G247" s="10">
        <v>3.6</v>
      </c>
      <c r="H247" s="10">
        <v>4.55</v>
      </c>
      <c r="I247" s="10">
        <v>6.2</v>
      </c>
      <c r="J247" s="13">
        <f t="shared" ref="J247" si="539">IF(F247="BUY",(H247-G247)*E247*D247,(G247-H247)*D247)</f>
        <v>28499.999999999989</v>
      </c>
      <c r="K247" s="13">
        <v>0</v>
      </c>
      <c r="L247" s="13">
        <f t="shared" ref="L247" si="540">SUM(J247,K247)</f>
        <v>28499.999999999989</v>
      </c>
    </row>
    <row r="248" spans="1:12" s="12" customFormat="1" ht="15.75">
      <c r="A248" s="8">
        <v>43404</v>
      </c>
      <c r="B248" s="9" t="s">
        <v>97</v>
      </c>
      <c r="C248" s="9">
        <v>220</v>
      </c>
      <c r="D248" s="9">
        <v>1500</v>
      </c>
      <c r="E248" s="9">
        <v>5</v>
      </c>
      <c r="F248" s="9" t="s">
        <v>10</v>
      </c>
      <c r="G248" s="10">
        <v>26</v>
      </c>
      <c r="H248" s="10">
        <v>26</v>
      </c>
      <c r="I248" s="10">
        <v>0</v>
      </c>
      <c r="J248" s="13">
        <f t="shared" ref="J248" si="541">IF(F248="BUY",(H248-G248)*E248*D248,(G248-H248)*D248)</f>
        <v>0</v>
      </c>
      <c r="K248" s="13" t="str">
        <f>IF(I248=0,"0.00",IF(F248="BUY",E248*(I248-H248)*D248,(H248-I248)*D248))</f>
        <v>0.00</v>
      </c>
      <c r="L248" s="13">
        <f t="shared" ref="L248" si="542">SUM(J248,K248)</f>
        <v>0</v>
      </c>
    </row>
    <row r="249" spans="1:12" s="12" customFormat="1" ht="15.75">
      <c r="A249" s="8">
        <v>43404</v>
      </c>
      <c r="B249" s="9" t="s">
        <v>92</v>
      </c>
      <c r="C249" s="9">
        <v>135</v>
      </c>
      <c r="D249" s="9">
        <v>2500</v>
      </c>
      <c r="E249" s="9">
        <v>5</v>
      </c>
      <c r="F249" s="9" t="s">
        <v>10</v>
      </c>
      <c r="G249" s="10">
        <v>7.8</v>
      </c>
      <c r="H249" s="10">
        <v>9.1999999999999993</v>
      </c>
      <c r="I249" s="10">
        <v>10.55</v>
      </c>
      <c r="J249" s="13">
        <f t="shared" ref="J249" si="543">IF(F249="BUY",(H249-G249)*E249*D249,(G249-H249)*D249)</f>
        <v>17499.999999999993</v>
      </c>
      <c r="K249" s="13">
        <f t="shared" ref="K249" si="544">IF(I249=0,"0.00",IF(F249="BUY",E249*(I249-H249)*D249,(H249-I249)*D249))</f>
        <v>16875.000000000018</v>
      </c>
      <c r="L249" s="13">
        <f t="shared" ref="L249" si="545">SUM(J249,K249)</f>
        <v>34375.000000000015</v>
      </c>
    </row>
    <row r="250" spans="1:12" s="12" customFormat="1" ht="15.75">
      <c r="A250" s="8">
        <v>43404</v>
      </c>
      <c r="B250" s="9" t="s">
        <v>145</v>
      </c>
      <c r="C250" s="9">
        <v>165</v>
      </c>
      <c r="D250" s="9">
        <v>4000</v>
      </c>
      <c r="E250" s="9">
        <v>5</v>
      </c>
      <c r="F250" s="9" t="s">
        <v>10</v>
      </c>
      <c r="G250" s="10">
        <v>12.35</v>
      </c>
      <c r="H250" s="10">
        <v>12.65</v>
      </c>
      <c r="I250" s="10">
        <v>0</v>
      </c>
      <c r="J250" s="13">
        <f t="shared" ref="J250" si="546">IF(F250="BUY",(H250-G250)*E250*D250,(G250-H250)*D250)</f>
        <v>6000.0000000000146</v>
      </c>
      <c r="K250" s="13" t="str">
        <f t="shared" ref="K250" si="547">IF(I250=0,"0.00",IF(F250="BUY",E250*(I250-H250)*D250,(H250-I250)*D250))</f>
        <v>0.00</v>
      </c>
      <c r="L250" s="13">
        <f t="shared" ref="L250" si="548">SUM(J250,K250)</f>
        <v>6000.0000000000146</v>
      </c>
    </row>
    <row r="251" spans="1:12" s="12" customFormat="1" ht="15.75">
      <c r="A251" s="8">
        <v>43404</v>
      </c>
      <c r="B251" s="9" t="s">
        <v>104</v>
      </c>
      <c r="C251" s="9">
        <v>2450</v>
      </c>
      <c r="D251" s="9">
        <v>500</v>
      </c>
      <c r="E251" s="9">
        <v>5</v>
      </c>
      <c r="F251" s="9" t="s">
        <v>10</v>
      </c>
      <c r="G251" s="10">
        <v>90.2</v>
      </c>
      <c r="H251" s="10">
        <v>80</v>
      </c>
      <c r="I251" s="10">
        <v>0</v>
      </c>
      <c r="J251" s="13">
        <f t="shared" ref="J251" si="549">IF(F251="BUY",(H251-G251)*E251*D251,(G251-H251)*D251)</f>
        <v>-25500.000000000007</v>
      </c>
      <c r="K251" s="13" t="str">
        <f t="shared" ref="K251" si="550">IF(I251=0,"0.00",IF(F251="BUY",E251*(I251-H251)*D251,(H251-I251)*D251))</f>
        <v>0.00</v>
      </c>
      <c r="L251" s="13">
        <f t="shared" ref="L251" si="551">SUM(J251,K251)</f>
        <v>-25500.000000000007</v>
      </c>
    </row>
    <row r="252" spans="1:12" s="12" customFormat="1" ht="15.75">
      <c r="A252" s="8">
        <v>43399</v>
      </c>
      <c r="B252" s="9" t="s">
        <v>104</v>
      </c>
      <c r="C252" s="9">
        <v>2350</v>
      </c>
      <c r="D252" s="9">
        <v>500</v>
      </c>
      <c r="E252" s="9">
        <v>5</v>
      </c>
      <c r="F252" s="9" t="s">
        <v>10</v>
      </c>
      <c r="G252" s="10">
        <v>111.8</v>
      </c>
      <c r="H252" s="10">
        <v>118</v>
      </c>
      <c r="I252" s="10">
        <v>130.19999999999999</v>
      </c>
      <c r="J252" s="13">
        <f t="shared" ref="J252" si="552">IF(F252="BUY",(H252-G252)*E252*D252,(G252-H252)*D252)</f>
        <v>15500.000000000007</v>
      </c>
      <c r="K252" s="13">
        <f t="shared" ref="K252" si="553">IF(I252=0,"0.00",IF(F252="BUY",E252*(I252-H252)*D252,(H252-I252)*D252))</f>
        <v>30499.999999999971</v>
      </c>
      <c r="L252" s="13">
        <f t="shared" ref="L252" si="554">SUM(J252,K252)</f>
        <v>45999.999999999978</v>
      </c>
    </row>
    <row r="253" spans="1:12" s="12" customFormat="1" ht="15.75">
      <c r="A253" s="8">
        <v>43398</v>
      </c>
      <c r="B253" s="9" t="s">
        <v>144</v>
      </c>
      <c r="C253" s="9">
        <v>55</v>
      </c>
      <c r="D253" s="9">
        <v>9000</v>
      </c>
      <c r="E253" s="9">
        <v>5</v>
      </c>
      <c r="F253" s="9" t="s">
        <v>10</v>
      </c>
      <c r="G253" s="10">
        <v>2.1</v>
      </c>
      <c r="H253" s="10">
        <v>2.1</v>
      </c>
      <c r="I253" s="10">
        <v>0</v>
      </c>
      <c r="J253" s="13">
        <f t="shared" ref="J253" si="555">IF(F253="BUY",(H253-G253)*E253*D253,(G253-H253)*D253)</f>
        <v>0</v>
      </c>
      <c r="K253" s="13" t="str">
        <f t="shared" ref="K253:K258" si="556">IF(I253=0,"0.00",IF(F253="BUY",E253*(I253-H253)*D253,(H253-I253)*D253))</f>
        <v>0.00</v>
      </c>
      <c r="L253" s="13">
        <f t="shared" ref="L253" si="557">SUM(J253,K253)</f>
        <v>0</v>
      </c>
    </row>
    <row r="254" spans="1:12" s="12" customFormat="1" ht="15.75">
      <c r="A254" s="8">
        <v>43396</v>
      </c>
      <c r="B254" s="9" t="s">
        <v>40</v>
      </c>
      <c r="C254" s="9">
        <v>55</v>
      </c>
      <c r="D254" s="9">
        <v>5500</v>
      </c>
      <c r="E254" s="9">
        <v>5</v>
      </c>
      <c r="F254" s="9" t="s">
        <v>10</v>
      </c>
      <c r="G254" s="10">
        <v>1.65</v>
      </c>
      <c r="H254" s="10">
        <v>1.65</v>
      </c>
      <c r="I254" s="10">
        <v>0</v>
      </c>
      <c r="J254" s="13">
        <f t="shared" ref="J254" si="558">IF(F254="BUY",(H254-G254)*E254*D254,(G254-H254)*D254)</f>
        <v>0</v>
      </c>
      <c r="K254" s="13" t="str">
        <f t="shared" si="556"/>
        <v>0.00</v>
      </c>
      <c r="L254" s="13">
        <f t="shared" ref="L254" si="559">SUM(J254,K254)</f>
        <v>0</v>
      </c>
    </row>
    <row r="255" spans="1:12" s="12" customFormat="1" ht="15.75">
      <c r="A255" s="8">
        <v>43392</v>
      </c>
      <c r="B255" s="9" t="s">
        <v>143</v>
      </c>
      <c r="C255" s="9">
        <v>860</v>
      </c>
      <c r="D255" s="9">
        <v>1250</v>
      </c>
      <c r="E255" s="9">
        <v>5</v>
      </c>
      <c r="F255" s="9" t="s">
        <v>10</v>
      </c>
      <c r="G255" s="10">
        <v>50</v>
      </c>
      <c r="H255" s="10">
        <v>55</v>
      </c>
      <c r="I255" s="10">
        <v>63.2</v>
      </c>
      <c r="J255" s="13">
        <f t="shared" ref="J255" si="560">IF(F255="BUY",(H255-G255)*E255*D255,(G255-H255)*D255)</f>
        <v>31250</v>
      </c>
      <c r="K255" s="13">
        <f t="shared" si="556"/>
        <v>51250.000000000015</v>
      </c>
      <c r="L255" s="13">
        <f t="shared" ref="L255" si="561">SUM(J255,K255)</f>
        <v>82500.000000000015</v>
      </c>
    </row>
    <row r="256" spans="1:12" s="12" customFormat="1" ht="15.75">
      <c r="A256" s="8">
        <v>43390</v>
      </c>
      <c r="B256" s="9" t="s">
        <v>60</v>
      </c>
      <c r="C256" s="9">
        <v>155</v>
      </c>
      <c r="D256" s="9">
        <v>4000</v>
      </c>
      <c r="E256" s="9">
        <v>5</v>
      </c>
      <c r="F256" s="9" t="s">
        <v>10</v>
      </c>
      <c r="G256" s="10">
        <v>7.1</v>
      </c>
      <c r="H256" s="10">
        <v>8.65</v>
      </c>
      <c r="I256" s="10">
        <v>10.1</v>
      </c>
      <c r="J256" s="13">
        <f t="shared" ref="J256" si="562">IF(F256="BUY",(H256-G256)*E256*D256,(G256-H256)*D256)</f>
        <v>31000.000000000015</v>
      </c>
      <c r="K256" s="13">
        <f t="shared" si="556"/>
        <v>28999.999999999985</v>
      </c>
      <c r="L256" s="13">
        <f t="shared" ref="L256" si="563">SUM(J256,K256)</f>
        <v>60000</v>
      </c>
    </row>
    <row r="257" spans="1:12" ht="15.75">
      <c r="A257" s="8">
        <v>43389</v>
      </c>
      <c r="B257" s="9" t="s">
        <v>19</v>
      </c>
      <c r="C257" s="9">
        <v>40</v>
      </c>
      <c r="D257" s="9">
        <v>8500</v>
      </c>
      <c r="E257" s="9">
        <v>5</v>
      </c>
      <c r="F257" s="9" t="s">
        <v>10</v>
      </c>
      <c r="G257" s="10">
        <v>2</v>
      </c>
      <c r="H257" s="10">
        <v>2.25</v>
      </c>
      <c r="I257" s="10">
        <v>0</v>
      </c>
      <c r="J257" s="13">
        <f t="shared" ref="J257" si="564">IF(F257="BUY",(H257-G257)*E257*D257,(G257-H257)*D257)</f>
        <v>10625</v>
      </c>
      <c r="K257" s="13" t="str">
        <f t="shared" si="556"/>
        <v>0.00</v>
      </c>
      <c r="L257" s="13">
        <f t="shared" ref="L257" si="565">SUM(J257,K257)</f>
        <v>10625</v>
      </c>
    </row>
    <row r="258" spans="1:12" ht="15.75">
      <c r="A258" s="8">
        <v>43388</v>
      </c>
      <c r="B258" s="9" t="s">
        <v>19</v>
      </c>
      <c r="C258" s="9">
        <v>35</v>
      </c>
      <c r="D258" s="9">
        <v>8500</v>
      </c>
      <c r="E258" s="9">
        <v>5</v>
      </c>
      <c r="F258" s="9" t="s">
        <v>10</v>
      </c>
      <c r="G258" s="10">
        <v>4.0999999999999996</v>
      </c>
      <c r="H258" s="10">
        <v>4.5999999999999996</v>
      </c>
      <c r="I258" s="10">
        <v>5.3</v>
      </c>
      <c r="J258" s="13">
        <f t="shared" ref="J258" si="566">IF(F258="BUY",(H258-G258)*E258*D258,(G258-H258)*D258)</f>
        <v>21250</v>
      </c>
      <c r="K258" s="13">
        <f t="shared" si="556"/>
        <v>29750.000000000007</v>
      </c>
      <c r="L258" s="13">
        <f t="shared" ref="L258" si="567">SUM(J258,K258)</f>
        <v>51000.000000000007</v>
      </c>
    </row>
    <row r="259" spans="1:12" s="12" customFormat="1" ht="15.75">
      <c r="A259" s="8">
        <v>43388</v>
      </c>
      <c r="B259" s="9" t="s">
        <v>65</v>
      </c>
      <c r="C259" s="9">
        <v>12000</v>
      </c>
      <c r="D259" s="9">
        <v>750</v>
      </c>
      <c r="E259" s="9">
        <v>5</v>
      </c>
      <c r="F259" s="9" t="s">
        <v>10</v>
      </c>
      <c r="G259" s="10">
        <v>4.2</v>
      </c>
      <c r="H259" s="10">
        <v>4.2</v>
      </c>
      <c r="I259" s="10">
        <v>0</v>
      </c>
      <c r="J259" s="13">
        <f t="shared" ref="J259" si="568">IF(F259="BUY",(H259-G259)*E259*D259,(G259-H259)*D259)</f>
        <v>0</v>
      </c>
      <c r="K259" s="13">
        <v>0</v>
      </c>
      <c r="L259" s="13">
        <f t="shared" ref="L259" si="569">SUM(J259,K259)</f>
        <v>0</v>
      </c>
    </row>
    <row r="260" spans="1:12" s="12" customFormat="1" ht="15.75">
      <c r="A260" s="8">
        <v>43381</v>
      </c>
      <c r="B260" s="9" t="s">
        <v>140</v>
      </c>
      <c r="C260" s="9">
        <v>260</v>
      </c>
      <c r="D260" s="9">
        <v>1500</v>
      </c>
      <c r="E260" s="9">
        <v>5</v>
      </c>
      <c r="F260" s="9" t="s">
        <v>10</v>
      </c>
      <c r="G260" s="10">
        <v>33.5</v>
      </c>
      <c r="H260" s="10">
        <v>38</v>
      </c>
      <c r="I260" s="10">
        <v>44</v>
      </c>
      <c r="J260" s="13">
        <f t="shared" ref="J260" si="570">IF(F260="BUY",(H260-G260)*E260*D260,(G260-H260)*D260)</f>
        <v>33750</v>
      </c>
      <c r="K260" s="13">
        <f>IF(I260=0,"0.00",IF(F260="BUY",E260*(I260-H260)*D260,(H260-I260)*D260))</f>
        <v>45000</v>
      </c>
      <c r="L260" s="13">
        <f t="shared" ref="L260" si="571">SUM(J260,K260)</f>
        <v>78750</v>
      </c>
    </row>
    <row r="261" spans="1:12" s="12" customFormat="1" ht="15.75">
      <c r="A261" s="8">
        <v>43377</v>
      </c>
      <c r="B261" s="9" t="s">
        <v>142</v>
      </c>
      <c r="C261" s="9">
        <v>260</v>
      </c>
      <c r="D261" s="9">
        <v>3500</v>
      </c>
      <c r="E261" s="9">
        <v>5</v>
      </c>
      <c r="F261" s="9" t="s">
        <v>10</v>
      </c>
      <c r="G261" s="10">
        <v>12.5</v>
      </c>
      <c r="H261" s="10">
        <v>12.5</v>
      </c>
      <c r="I261" s="10">
        <v>0</v>
      </c>
      <c r="J261" s="13">
        <f t="shared" ref="J261" si="572">IF(F261="BUY",(H261-G261)*E261*D261,(G261-H261)*D261)</f>
        <v>0</v>
      </c>
      <c r="K261" s="13" t="str">
        <f>IF(I261=0,"0.00",IF(F261="BUY",E261*(I261-H261)*D261,(H261-I261)*D261))</f>
        <v>0.00</v>
      </c>
      <c r="L261" s="13">
        <f t="shared" ref="L261" si="573">SUM(J261,K261)</f>
        <v>0</v>
      </c>
    </row>
    <row r="262" spans="1:12" s="12" customFormat="1" ht="15.75">
      <c r="A262" s="8">
        <v>43376</v>
      </c>
      <c r="B262" s="9" t="s">
        <v>78</v>
      </c>
      <c r="C262" s="9">
        <v>1200</v>
      </c>
      <c r="D262" s="9">
        <v>750</v>
      </c>
      <c r="E262" s="9">
        <v>5</v>
      </c>
      <c r="F262" s="9" t="s">
        <v>10</v>
      </c>
      <c r="G262" s="10">
        <v>62</v>
      </c>
      <c r="H262" s="10">
        <v>69</v>
      </c>
      <c r="I262" s="10">
        <v>78</v>
      </c>
      <c r="J262" s="13">
        <f t="shared" ref="J262" si="574">IF(F262="BUY",(H262-G262)*E262*D262,(G262-H262)*D262)</f>
        <v>26250</v>
      </c>
      <c r="K262" s="13">
        <f>IF(I262=0,"0.00",IF(F262="BUY",E262*(I262-H262)*D262,(H262-I262)*D262))</f>
        <v>33750</v>
      </c>
      <c r="L262" s="13">
        <f t="shared" ref="L262" si="575">SUM(J262,K262)</f>
        <v>60000</v>
      </c>
    </row>
    <row r="263" spans="1:12" s="12" customFormat="1" ht="15.75">
      <c r="A263" s="8">
        <v>43370</v>
      </c>
      <c r="B263" s="9" t="s">
        <v>135</v>
      </c>
      <c r="C263" s="9">
        <v>2250</v>
      </c>
      <c r="D263" s="9">
        <v>500</v>
      </c>
      <c r="E263" s="9">
        <v>5</v>
      </c>
      <c r="F263" s="9" t="s">
        <v>10</v>
      </c>
      <c r="G263" s="10">
        <v>22.1</v>
      </c>
      <c r="H263" s="10">
        <v>18.2</v>
      </c>
      <c r="I263" s="10">
        <v>0</v>
      </c>
      <c r="J263" s="13">
        <f t="shared" ref="J263" si="576">IF(F263="BUY",(H263-G263)*E263*D263,(G263-H263)*D263)</f>
        <v>-9750.0000000000055</v>
      </c>
      <c r="K263" s="13">
        <v>0</v>
      </c>
      <c r="L263" s="13">
        <f t="shared" ref="L263" si="577">SUM(J263,K263)</f>
        <v>-9750.0000000000055</v>
      </c>
    </row>
    <row r="264" spans="1:12" s="12" customFormat="1" ht="15.75">
      <c r="A264" s="8">
        <v>43368</v>
      </c>
      <c r="B264" s="9" t="s">
        <v>141</v>
      </c>
      <c r="C264" s="9">
        <v>80</v>
      </c>
      <c r="D264" s="9">
        <v>7000</v>
      </c>
      <c r="E264" s="9">
        <v>5</v>
      </c>
      <c r="F264" s="9" t="s">
        <v>10</v>
      </c>
      <c r="G264" s="10">
        <v>2.65</v>
      </c>
      <c r="H264" s="10">
        <v>3.3</v>
      </c>
      <c r="I264" s="10">
        <v>5</v>
      </c>
      <c r="J264" s="13">
        <f t="shared" ref="J264" si="578">IF(F264="BUY",(H264-G264)*E264*D264,(G264-H264)*D264)</f>
        <v>22749.999999999996</v>
      </c>
      <c r="K264" s="13">
        <v>0</v>
      </c>
      <c r="L264" s="13">
        <f t="shared" ref="L264" si="579">SUM(J264,K264)</f>
        <v>22749.999999999996</v>
      </c>
    </row>
    <row r="265" spans="1:12" s="12" customFormat="1" ht="15.75">
      <c r="A265" s="8">
        <v>43368</v>
      </c>
      <c r="B265" s="9" t="s">
        <v>140</v>
      </c>
      <c r="C265" s="9">
        <v>380</v>
      </c>
      <c r="D265" s="9">
        <v>1500</v>
      </c>
      <c r="E265" s="9">
        <v>5</v>
      </c>
      <c r="F265" s="9" t="s">
        <v>10</v>
      </c>
      <c r="G265" s="10">
        <v>80</v>
      </c>
      <c r="H265" s="10">
        <v>75.3</v>
      </c>
      <c r="I265" s="10">
        <v>0</v>
      </c>
      <c r="J265" s="13">
        <f t="shared" ref="J265" si="580">IF(F265="BUY",(H265-G265)*E265*D265,(G265-H265)*D265)</f>
        <v>-35250.000000000022</v>
      </c>
      <c r="K265" s="13" t="str">
        <f>IF(I265=0,"0.00",IF(F265="BUY",E265*(I265-H265)*D265,(H265-I265)*D265))</f>
        <v>0.00</v>
      </c>
      <c r="L265" s="13">
        <f t="shared" ref="L265" si="581">SUM(J265,K265)</f>
        <v>-35250.000000000022</v>
      </c>
    </row>
    <row r="266" spans="1:12" s="12" customFormat="1" ht="15.75">
      <c r="A266" s="8">
        <v>43368</v>
      </c>
      <c r="B266" s="9" t="s">
        <v>140</v>
      </c>
      <c r="C266" s="9">
        <v>380</v>
      </c>
      <c r="D266" s="9">
        <v>1500</v>
      </c>
      <c r="E266" s="9">
        <v>5</v>
      </c>
      <c r="F266" s="9" t="s">
        <v>10</v>
      </c>
      <c r="G266" s="10">
        <v>53</v>
      </c>
      <c r="H266" s="10">
        <v>53</v>
      </c>
      <c r="I266" s="10">
        <v>0</v>
      </c>
      <c r="J266" s="13">
        <f t="shared" ref="J266" si="582">IF(F266="BUY",(H266-G266)*E266*D266,(G266-H266)*D266)</f>
        <v>0</v>
      </c>
      <c r="K266" s="13" t="str">
        <f>IF(I266=0,"0.00",IF(F266="BUY",E266*(I266-H266)*D266,(H266-I266)*D266))</f>
        <v>0.00</v>
      </c>
      <c r="L266" s="13">
        <f t="shared" ref="L266" si="583">SUM(J266,K266)</f>
        <v>0</v>
      </c>
    </row>
    <row r="267" spans="1:12" s="12" customFormat="1" ht="15.75">
      <c r="A267" s="8">
        <v>43364</v>
      </c>
      <c r="B267" s="9" t="s">
        <v>129</v>
      </c>
      <c r="C267" s="9">
        <v>230</v>
      </c>
      <c r="D267" s="9">
        <v>2250</v>
      </c>
      <c r="E267" s="9">
        <v>5</v>
      </c>
      <c r="F267" s="9" t="s">
        <v>10</v>
      </c>
      <c r="G267" s="10">
        <v>13.4</v>
      </c>
      <c r="H267" s="10">
        <v>15.05</v>
      </c>
      <c r="I267" s="10">
        <v>17.3</v>
      </c>
      <c r="J267" s="13">
        <f t="shared" ref="J267" si="584">IF(F267="BUY",(H267-G267)*E267*D267,(G267-H267)*D267)</f>
        <v>18562.500000000004</v>
      </c>
      <c r="K267" s="13">
        <f>IF(I267=0,"0.00",IF(F267="BUY",E267*(I267-H267)*D267,(H267-I267)*D267))</f>
        <v>25312.5</v>
      </c>
      <c r="L267" s="13">
        <f t="shared" ref="L267" si="585">SUM(J267,K267)</f>
        <v>43875</v>
      </c>
    </row>
    <row r="268" spans="1:12" s="12" customFormat="1" ht="15.75">
      <c r="A268" s="8">
        <v>43362</v>
      </c>
      <c r="B268" s="9" t="s">
        <v>139</v>
      </c>
      <c r="C268" s="9">
        <v>460</v>
      </c>
      <c r="D268" s="9">
        <v>1500</v>
      </c>
      <c r="E268" s="9">
        <v>5</v>
      </c>
      <c r="F268" s="9" t="s">
        <v>10</v>
      </c>
      <c r="G268" s="10">
        <v>19</v>
      </c>
      <c r="H268" s="10">
        <v>19.75</v>
      </c>
      <c r="I268" s="10">
        <v>0</v>
      </c>
      <c r="J268" s="13">
        <f t="shared" ref="J268" si="586">IF(F268="BUY",(H268-G268)*E268*D268,(G268-H268)*D268)</f>
        <v>5625</v>
      </c>
      <c r="K268" s="13">
        <v>0</v>
      </c>
      <c r="L268" s="13">
        <f t="shared" ref="L268" si="587">SUM(J268,K268)</f>
        <v>5625</v>
      </c>
    </row>
    <row r="269" spans="1:12" s="12" customFormat="1" ht="15.75">
      <c r="A269" s="8">
        <v>43362</v>
      </c>
      <c r="B269" s="9" t="s">
        <v>54</v>
      </c>
      <c r="C269" s="9">
        <v>700</v>
      </c>
      <c r="D269" s="9">
        <v>1200</v>
      </c>
      <c r="E269" s="9">
        <v>5</v>
      </c>
      <c r="F269" s="9" t="s">
        <v>10</v>
      </c>
      <c r="G269" s="10">
        <v>20</v>
      </c>
      <c r="H269" s="10">
        <v>22.7</v>
      </c>
      <c r="I269" s="10">
        <v>26</v>
      </c>
      <c r="J269" s="13">
        <f t="shared" ref="J269" si="588">IF(F269="BUY",(H269-G269)*E269*D269,(G269-H269)*D269)</f>
        <v>16199.999999999996</v>
      </c>
      <c r="K269" s="13">
        <v>0</v>
      </c>
      <c r="L269" s="13">
        <f t="shared" ref="L269" si="589">SUM(J269,K269)</f>
        <v>16199.999999999996</v>
      </c>
    </row>
    <row r="270" spans="1:12" s="12" customFormat="1" ht="15.75">
      <c r="A270" s="8">
        <v>43362</v>
      </c>
      <c r="B270" s="9" t="s">
        <v>23</v>
      </c>
      <c r="C270" s="9">
        <v>200</v>
      </c>
      <c r="D270" s="9">
        <v>2500</v>
      </c>
      <c r="E270" s="9">
        <v>5</v>
      </c>
      <c r="F270" s="9" t="s">
        <v>10</v>
      </c>
      <c r="G270" s="10">
        <v>4.0999999999999996</v>
      </c>
      <c r="H270" s="10">
        <v>4.0999999999999996</v>
      </c>
      <c r="I270" s="10">
        <v>0</v>
      </c>
      <c r="J270" s="13">
        <f t="shared" ref="J270" si="590">IF(F270="BUY",(H270-G270)*E270*D270,(G270-H270)*D270)</f>
        <v>0</v>
      </c>
      <c r="K270" s="13">
        <v>0</v>
      </c>
      <c r="L270" s="13">
        <f t="shared" ref="L270" si="591">SUM(J270,K270)</f>
        <v>0</v>
      </c>
    </row>
    <row r="271" spans="1:12" s="12" customFormat="1" ht="15.75">
      <c r="A271" s="8">
        <v>43361</v>
      </c>
      <c r="B271" s="9" t="s">
        <v>138</v>
      </c>
      <c r="C271" s="9">
        <v>240</v>
      </c>
      <c r="D271" s="9">
        <v>2250</v>
      </c>
      <c r="E271" s="9">
        <v>5</v>
      </c>
      <c r="F271" s="9" t="s">
        <v>10</v>
      </c>
      <c r="G271" s="10">
        <v>10</v>
      </c>
      <c r="H271" s="10">
        <v>10.7</v>
      </c>
      <c r="I271" s="10">
        <v>0</v>
      </c>
      <c r="J271" s="13">
        <f t="shared" ref="J271" si="592">IF(F271="BUY",(H271-G271)*E271*D271,(G271-H271)*D271)</f>
        <v>7874.9999999999918</v>
      </c>
      <c r="K271" s="13">
        <v>0</v>
      </c>
      <c r="L271" s="13">
        <f t="shared" ref="L271" si="593">SUM(J271,K271)</f>
        <v>7874.9999999999918</v>
      </c>
    </row>
    <row r="272" spans="1:12" s="12" customFormat="1" ht="15.75">
      <c r="A272" s="8">
        <v>43361</v>
      </c>
      <c r="B272" s="9" t="s">
        <v>135</v>
      </c>
      <c r="C272" s="9">
        <v>2600</v>
      </c>
      <c r="D272" s="9">
        <v>500</v>
      </c>
      <c r="E272" s="9">
        <v>5</v>
      </c>
      <c r="F272" s="9" t="s">
        <v>10</v>
      </c>
      <c r="G272" s="10">
        <v>58.2</v>
      </c>
      <c r="H272" s="10">
        <v>53</v>
      </c>
      <c r="I272" s="10">
        <v>0</v>
      </c>
      <c r="J272" s="13">
        <f t="shared" ref="J272" si="594">IF(F272="BUY",(H272-G272)*E272*D272,(G272-H272)*D272)</f>
        <v>-13000.000000000007</v>
      </c>
      <c r="K272" s="13">
        <v>0</v>
      </c>
      <c r="L272" s="13">
        <f t="shared" ref="L272" si="595">SUM(J272,K272)</f>
        <v>-13000.000000000007</v>
      </c>
    </row>
    <row r="273" spans="1:12" s="12" customFormat="1" ht="15.75">
      <c r="A273" s="8">
        <v>43360</v>
      </c>
      <c r="B273" s="9" t="s">
        <v>137</v>
      </c>
      <c r="C273" s="9">
        <v>680</v>
      </c>
      <c r="D273" s="9">
        <v>900</v>
      </c>
      <c r="E273" s="9">
        <v>5</v>
      </c>
      <c r="F273" s="9" t="s">
        <v>10</v>
      </c>
      <c r="G273" s="10">
        <v>30.2</v>
      </c>
      <c r="H273" s="10">
        <v>35</v>
      </c>
      <c r="I273" s="10">
        <v>38</v>
      </c>
      <c r="J273" s="13">
        <f t="shared" ref="J273" si="596">IF(F273="BUY",(H273-G273)*E273*D273,(G273-H273)*D273)</f>
        <v>21600.000000000004</v>
      </c>
      <c r="K273" s="13">
        <v>0</v>
      </c>
      <c r="L273" s="13">
        <f t="shared" ref="L273" si="597">SUM(J273,K273)</f>
        <v>21600.000000000004</v>
      </c>
    </row>
    <row r="274" spans="1:12" s="12" customFormat="1" ht="15.75">
      <c r="A274" s="8">
        <v>43357</v>
      </c>
      <c r="B274" s="9" t="s">
        <v>54</v>
      </c>
      <c r="C274" s="9">
        <v>720</v>
      </c>
      <c r="D274" s="9">
        <v>1200</v>
      </c>
      <c r="E274" s="9">
        <v>5</v>
      </c>
      <c r="F274" s="9" t="s">
        <v>10</v>
      </c>
      <c r="G274" s="10">
        <v>20.8</v>
      </c>
      <c r="H274" s="10">
        <v>23.8</v>
      </c>
      <c r="I274" s="10">
        <v>28</v>
      </c>
      <c r="J274" s="13">
        <f t="shared" ref="J274" si="598">IF(F274="BUY",(H274-G274)*E274*D274,(G274-H274)*D274)</f>
        <v>18000</v>
      </c>
      <c r="K274" s="13">
        <f>IF(I274=0,"0.00",IF(F274="BUY",E274*(I274-H274)*D274,(H274-I274)*D274))</f>
        <v>25199.999999999996</v>
      </c>
      <c r="L274" s="13">
        <f t="shared" ref="L274" si="599">SUM(J274,K274)</f>
        <v>43200</v>
      </c>
    </row>
    <row r="275" spans="1:12" s="12" customFormat="1" ht="15.75">
      <c r="A275" s="8">
        <v>43353</v>
      </c>
      <c r="B275" s="9" t="s">
        <v>22</v>
      </c>
      <c r="C275" s="9">
        <v>160</v>
      </c>
      <c r="D275" s="9">
        <v>4500</v>
      </c>
      <c r="E275" s="9">
        <v>5</v>
      </c>
      <c r="F275" s="9" t="s">
        <v>10</v>
      </c>
      <c r="G275" s="10">
        <v>6</v>
      </c>
      <c r="H275" s="10">
        <v>7.3</v>
      </c>
      <c r="I275" s="10">
        <v>8.65</v>
      </c>
      <c r="J275" s="13">
        <f t="shared" ref="J275" si="600">IF(F275="BUY",(H275-G275)*E275*D275,(G275-H275)*D275)</f>
        <v>29249.999999999996</v>
      </c>
      <c r="K275" s="13">
        <v>0</v>
      </c>
      <c r="L275" s="13">
        <f t="shared" ref="L275" si="601">SUM(J275,K275)</f>
        <v>29249.999999999996</v>
      </c>
    </row>
    <row r="276" spans="1:12" s="12" customFormat="1" ht="15.75">
      <c r="A276" s="8">
        <v>43348</v>
      </c>
      <c r="B276" s="9" t="s">
        <v>136</v>
      </c>
      <c r="C276" s="9">
        <v>500</v>
      </c>
      <c r="D276" s="9">
        <v>1400</v>
      </c>
      <c r="E276" s="9">
        <v>5</v>
      </c>
      <c r="F276" s="9" t="s">
        <v>10</v>
      </c>
      <c r="G276" s="10">
        <v>13.55</v>
      </c>
      <c r="H276" s="10">
        <v>15.5</v>
      </c>
      <c r="I276" s="10">
        <v>0</v>
      </c>
      <c r="J276" s="13">
        <f t="shared" ref="J276" si="602">IF(F276="BUY",(H276-G276)*E276*D276,(G276-H276)*D276)</f>
        <v>13649.999999999995</v>
      </c>
      <c r="K276" s="13">
        <v>0</v>
      </c>
      <c r="L276" s="13">
        <f t="shared" ref="L276" si="603">SUM(J276,K276)</f>
        <v>13649.999999999995</v>
      </c>
    </row>
    <row r="277" spans="1:12" s="12" customFormat="1" ht="15.75">
      <c r="A277" s="8">
        <v>43346</v>
      </c>
      <c r="B277" s="9" t="s">
        <v>36</v>
      </c>
      <c r="C277" s="9">
        <v>1120</v>
      </c>
      <c r="D277" s="9">
        <v>1200</v>
      </c>
      <c r="E277" s="9">
        <v>5</v>
      </c>
      <c r="F277" s="9" t="s">
        <v>10</v>
      </c>
      <c r="G277" s="10">
        <v>60</v>
      </c>
      <c r="H277" s="10">
        <v>65</v>
      </c>
      <c r="I277" s="10">
        <v>75.8</v>
      </c>
      <c r="J277" s="13">
        <f t="shared" ref="J277" si="604">IF(F277="BUY",(H277-G277)*E277*D277,(G277-H277)*D277)</f>
        <v>30000</v>
      </c>
      <c r="K277" s="13">
        <v>0</v>
      </c>
      <c r="L277" s="13">
        <f t="shared" ref="L277" si="605">SUM(J277,K277)</f>
        <v>30000</v>
      </c>
    </row>
    <row r="278" spans="1:12" s="12" customFormat="1" ht="15.75">
      <c r="A278" s="8">
        <v>43343</v>
      </c>
      <c r="B278" s="9" t="s">
        <v>135</v>
      </c>
      <c r="C278" s="9">
        <v>2900</v>
      </c>
      <c r="D278" s="9">
        <v>500</v>
      </c>
      <c r="E278" s="9">
        <v>5</v>
      </c>
      <c r="F278" s="9" t="s">
        <v>10</v>
      </c>
      <c r="G278" s="10">
        <v>79.2</v>
      </c>
      <c r="H278" s="10">
        <v>90.2</v>
      </c>
      <c r="I278" s="10">
        <v>100</v>
      </c>
      <c r="J278" s="13">
        <f t="shared" ref="J278" si="606">IF(F278="BUY",(H278-G278)*E278*D278,(G278-H278)*D278)</f>
        <v>27500</v>
      </c>
      <c r="K278" s="13">
        <f>IF(I278=0,"0.00",IF(F278="BUY",E278*(I278-H278)*D278,(H278-I278)*D278))</f>
        <v>24499.999999999993</v>
      </c>
      <c r="L278" s="13">
        <f t="shared" ref="L278" si="607">SUM(J278,K278)</f>
        <v>51999.999999999993</v>
      </c>
    </row>
    <row r="279" spans="1:12" s="12" customFormat="1" ht="15.75">
      <c r="A279" s="8">
        <v>43341</v>
      </c>
      <c r="B279" s="9" t="s">
        <v>96</v>
      </c>
      <c r="C279" s="9">
        <v>640</v>
      </c>
      <c r="D279" s="9">
        <v>1200</v>
      </c>
      <c r="E279" s="9">
        <v>5</v>
      </c>
      <c r="F279" s="9" t="s">
        <v>10</v>
      </c>
      <c r="G279" s="10">
        <v>28</v>
      </c>
      <c r="H279" s="10">
        <v>19.5</v>
      </c>
      <c r="I279" s="10">
        <v>0</v>
      </c>
      <c r="J279" s="13">
        <f t="shared" ref="J279:J283" si="608">IF(F279="BUY",(H279-G279)*E279*D279,(G279-H279)*D279)</f>
        <v>-51000</v>
      </c>
      <c r="K279" s="13">
        <v>0</v>
      </c>
      <c r="L279" s="13">
        <f t="shared" ref="L279" si="609">SUM(J279,K279)</f>
        <v>-51000</v>
      </c>
    </row>
    <row r="280" spans="1:12" s="12" customFormat="1" ht="15.75">
      <c r="A280" s="8">
        <v>43340</v>
      </c>
      <c r="B280" s="9" t="s">
        <v>80</v>
      </c>
      <c r="C280" s="9">
        <v>150</v>
      </c>
      <c r="D280" s="9">
        <v>4000</v>
      </c>
      <c r="E280" s="9">
        <v>5</v>
      </c>
      <c r="F280" s="9" t="s">
        <v>10</v>
      </c>
      <c r="G280" s="10">
        <v>7</v>
      </c>
      <c r="H280" s="10">
        <v>7.8</v>
      </c>
      <c r="I280" s="10">
        <v>10.1</v>
      </c>
      <c r="J280" s="13">
        <f t="shared" si="608"/>
        <v>15999.999999999996</v>
      </c>
      <c r="K280" s="13">
        <v>0</v>
      </c>
      <c r="L280" s="13">
        <f t="shared" ref="L280" si="610">SUM(J280,K280)</f>
        <v>15999.999999999996</v>
      </c>
    </row>
    <row r="281" spans="1:12" s="12" customFormat="1" ht="15.75">
      <c r="A281" s="8">
        <v>43335</v>
      </c>
      <c r="B281" s="9" t="s">
        <v>14</v>
      </c>
      <c r="C281" s="9">
        <v>1400</v>
      </c>
      <c r="D281" s="9">
        <v>700</v>
      </c>
      <c r="E281" s="9">
        <v>5</v>
      </c>
      <c r="F281" s="9" t="s">
        <v>10</v>
      </c>
      <c r="G281" s="10">
        <v>33</v>
      </c>
      <c r="H281" s="10">
        <v>46</v>
      </c>
      <c r="I281" s="10">
        <v>55</v>
      </c>
      <c r="J281" s="13">
        <f t="shared" si="608"/>
        <v>45500</v>
      </c>
      <c r="K281" s="13">
        <f>IF(I281=0,"0.00",IF(F281="BUY",E281*(I281-H281)*D281,(H281-I281)*D281))</f>
        <v>31500</v>
      </c>
      <c r="L281" s="13">
        <f t="shared" ref="L281" si="611">SUM(J281,K281)</f>
        <v>77000</v>
      </c>
    </row>
    <row r="282" spans="1:12" s="12" customFormat="1" ht="15.75">
      <c r="A282" s="8">
        <v>43335</v>
      </c>
      <c r="B282" s="9" t="s">
        <v>12</v>
      </c>
      <c r="C282" s="9">
        <v>100</v>
      </c>
      <c r="D282" s="9">
        <v>8000</v>
      </c>
      <c r="E282" s="9">
        <v>5</v>
      </c>
      <c r="F282" s="9" t="s">
        <v>10</v>
      </c>
      <c r="G282" s="10">
        <v>3.5</v>
      </c>
      <c r="H282" s="10">
        <v>4</v>
      </c>
      <c r="I282" s="10">
        <v>0</v>
      </c>
      <c r="J282" s="13">
        <f t="shared" si="608"/>
        <v>20000</v>
      </c>
      <c r="K282" s="13" t="str">
        <f>IF(I282=0,"0.00",IF(F282="BUY",E282*(I282-H282)*D282,(H282-I282)*D282))</f>
        <v>0.00</v>
      </c>
      <c r="L282" s="13">
        <f t="shared" ref="L282" si="612">SUM(J282,K282)</f>
        <v>20000</v>
      </c>
    </row>
    <row r="283" spans="1:12" s="12" customFormat="1" ht="15.75">
      <c r="A283" s="8">
        <v>43333</v>
      </c>
      <c r="B283" s="9" t="s">
        <v>79</v>
      </c>
      <c r="C283" s="9">
        <v>620</v>
      </c>
      <c r="D283" s="9">
        <v>1500</v>
      </c>
      <c r="E283" s="9">
        <v>5</v>
      </c>
      <c r="F283" s="9" t="s">
        <v>10</v>
      </c>
      <c r="G283" s="10">
        <v>24.5</v>
      </c>
      <c r="H283" s="10">
        <v>25.25</v>
      </c>
      <c r="I283" s="10">
        <v>0</v>
      </c>
      <c r="J283" s="13">
        <f t="shared" si="608"/>
        <v>5625</v>
      </c>
      <c r="K283" s="13" t="str">
        <f>IF(I283=0,"0.00",IF(F283="BUY",(I283-H283)*D283,(H283-I283)*D283))</f>
        <v>0.00</v>
      </c>
      <c r="L283" s="13">
        <f>SUM(J283,K283)</f>
        <v>5625</v>
      </c>
    </row>
    <row r="284" spans="1:12" s="12" customFormat="1" ht="15.75">
      <c r="A284" s="8">
        <v>43332</v>
      </c>
      <c r="B284" s="9" t="s">
        <v>65</v>
      </c>
      <c r="C284" s="9">
        <v>75</v>
      </c>
      <c r="D284" s="9">
        <v>12000</v>
      </c>
      <c r="E284" s="9">
        <v>5</v>
      </c>
      <c r="F284" s="9" t="s">
        <v>10</v>
      </c>
      <c r="G284" s="10">
        <v>3.15</v>
      </c>
      <c r="H284" s="10">
        <v>3.8</v>
      </c>
      <c r="I284" s="10">
        <v>5</v>
      </c>
      <c r="J284" s="13">
        <f t="shared" ref="J284:J285" si="613">IF(F284="BUY",(H284-G284)*D284,(G284-H284)*D284)</f>
        <v>7799.9999999999991</v>
      </c>
      <c r="K284" s="13">
        <f t="shared" ref="K284" si="614">IF(I284=0,"0.00",IF(F284="BUY",(I284-H284)*D284,(H284-I284)*D284))</f>
        <v>14400.000000000002</v>
      </c>
      <c r="L284" s="13">
        <f t="shared" ref="L284:L306" si="615">SUM(J284,K284)</f>
        <v>22200</v>
      </c>
    </row>
    <row r="285" spans="1:12" s="12" customFormat="1" ht="15.75">
      <c r="A285" s="8">
        <v>43325</v>
      </c>
      <c r="B285" s="9" t="s">
        <v>34</v>
      </c>
      <c r="C285" s="9">
        <v>430</v>
      </c>
      <c r="D285" s="9">
        <v>1500</v>
      </c>
      <c r="E285" s="9"/>
      <c r="F285" s="9" t="s">
        <v>10</v>
      </c>
      <c r="G285" s="10">
        <v>22.5</v>
      </c>
      <c r="H285" s="10">
        <v>24</v>
      </c>
      <c r="I285" s="10">
        <v>26</v>
      </c>
      <c r="J285" s="13">
        <f t="shared" si="613"/>
        <v>2250</v>
      </c>
      <c r="K285" s="13">
        <v>0</v>
      </c>
      <c r="L285" s="13">
        <f t="shared" si="615"/>
        <v>2250</v>
      </c>
    </row>
    <row r="286" spans="1:12" s="12" customFormat="1" ht="15.75">
      <c r="A286" s="8">
        <v>43325</v>
      </c>
      <c r="B286" s="9" t="s">
        <v>126</v>
      </c>
      <c r="C286" s="9">
        <v>760</v>
      </c>
      <c r="D286" s="9">
        <v>1000</v>
      </c>
      <c r="E286" s="9"/>
      <c r="F286" s="9" t="s">
        <v>10</v>
      </c>
      <c r="G286" s="10">
        <v>34</v>
      </c>
      <c r="H286" s="10">
        <v>0</v>
      </c>
      <c r="I286" s="10">
        <v>0</v>
      </c>
      <c r="J286" s="13">
        <v>0</v>
      </c>
      <c r="K286" s="13">
        <v>0</v>
      </c>
      <c r="L286" s="13">
        <f t="shared" si="615"/>
        <v>0</v>
      </c>
    </row>
    <row r="287" spans="1:12" s="12" customFormat="1" ht="15.75">
      <c r="A287" s="8">
        <v>43319</v>
      </c>
      <c r="B287" s="9" t="s">
        <v>127</v>
      </c>
      <c r="C287" s="9">
        <v>940</v>
      </c>
      <c r="D287" s="9">
        <v>1000</v>
      </c>
      <c r="E287" s="9"/>
      <c r="F287" s="9" t="s">
        <v>10</v>
      </c>
      <c r="G287" s="10">
        <v>36</v>
      </c>
      <c r="H287" s="10">
        <v>38.65</v>
      </c>
      <c r="I287" s="10">
        <v>42</v>
      </c>
      <c r="J287" s="13">
        <f t="shared" ref="J287:J296" si="616">IF(F287="BUY",(H287-G287)*D287,(G287-H287)*D287)</f>
        <v>2649.9999999999986</v>
      </c>
      <c r="K287" s="13">
        <v>0</v>
      </c>
      <c r="L287" s="13">
        <f t="shared" si="615"/>
        <v>2649.9999999999986</v>
      </c>
    </row>
    <row r="288" spans="1:12" s="12" customFormat="1" ht="15.75">
      <c r="A288" s="8">
        <v>43318</v>
      </c>
      <c r="B288" s="9" t="s">
        <v>96</v>
      </c>
      <c r="C288" s="9">
        <v>590</v>
      </c>
      <c r="D288" s="9">
        <v>1200</v>
      </c>
      <c r="E288" s="9"/>
      <c r="F288" s="9" t="s">
        <v>10</v>
      </c>
      <c r="G288" s="10">
        <v>25</v>
      </c>
      <c r="H288" s="10">
        <v>27</v>
      </c>
      <c r="I288" s="10">
        <v>29</v>
      </c>
      <c r="J288" s="13">
        <f t="shared" si="616"/>
        <v>2400</v>
      </c>
      <c r="K288" s="13">
        <v>0</v>
      </c>
      <c r="L288" s="13">
        <f t="shared" si="615"/>
        <v>2400</v>
      </c>
    </row>
    <row r="289" spans="1:12" s="12" customFormat="1" ht="15.75">
      <c r="A289" s="8">
        <v>43314</v>
      </c>
      <c r="B289" s="9" t="s">
        <v>128</v>
      </c>
      <c r="C289" s="9">
        <v>510</v>
      </c>
      <c r="D289" s="9">
        <v>1200</v>
      </c>
      <c r="E289" s="9"/>
      <c r="F289" s="9" t="s">
        <v>10</v>
      </c>
      <c r="G289" s="10">
        <v>29</v>
      </c>
      <c r="H289" s="10">
        <v>25</v>
      </c>
      <c r="I289" s="10">
        <v>27</v>
      </c>
      <c r="J289" s="13">
        <f t="shared" si="616"/>
        <v>-4800</v>
      </c>
      <c r="K289" s="13">
        <v>0</v>
      </c>
      <c r="L289" s="13">
        <f t="shared" si="615"/>
        <v>-4800</v>
      </c>
    </row>
    <row r="290" spans="1:12" s="12" customFormat="1" ht="15.75">
      <c r="A290" s="8">
        <v>43308</v>
      </c>
      <c r="B290" s="9" t="s">
        <v>34</v>
      </c>
      <c r="C290" s="9">
        <v>400</v>
      </c>
      <c r="D290" s="9">
        <v>1500</v>
      </c>
      <c r="E290" s="9"/>
      <c r="F290" s="9" t="s">
        <v>10</v>
      </c>
      <c r="G290" s="10">
        <v>29</v>
      </c>
      <c r="H290" s="10">
        <v>32</v>
      </c>
      <c r="I290" s="10">
        <v>35</v>
      </c>
      <c r="J290" s="13">
        <f t="shared" si="616"/>
        <v>4500</v>
      </c>
      <c r="K290" s="13">
        <v>0</v>
      </c>
      <c r="L290" s="13">
        <f t="shared" si="615"/>
        <v>4500</v>
      </c>
    </row>
    <row r="291" spans="1:12" s="12" customFormat="1" ht="15.75">
      <c r="A291" s="8">
        <v>43308</v>
      </c>
      <c r="B291" s="9" t="s">
        <v>56</v>
      </c>
      <c r="C291" s="9">
        <v>600</v>
      </c>
      <c r="D291" s="9">
        <v>900</v>
      </c>
      <c r="E291" s="9"/>
      <c r="F291" s="9" t="s">
        <v>10</v>
      </c>
      <c r="G291" s="10">
        <v>38</v>
      </c>
      <c r="H291" s="10">
        <v>34</v>
      </c>
      <c r="I291" s="10">
        <v>0</v>
      </c>
      <c r="J291" s="13">
        <f t="shared" si="616"/>
        <v>-3600</v>
      </c>
      <c r="K291" s="13" t="str">
        <f>IF(I291=0,"0.00",IF(F291="BUY",(I291-H291)*D291,(H291-I291)*D291))</f>
        <v>0.00</v>
      </c>
      <c r="L291" s="13">
        <f t="shared" si="615"/>
        <v>-3600</v>
      </c>
    </row>
    <row r="292" spans="1:12" s="12" customFormat="1" ht="15.75">
      <c r="A292" s="8">
        <v>43306</v>
      </c>
      <c r="B292" s="9" t="s">
        <v>129</v>
      </c>
      <c r="C292" s="9">
        <v>200</v>
      </c>
      <c r="D292" s="9">
        <v>2250</v>
      </c>
      <c r="E292" s="9"/>
      <c r="F292" s="9" t="s">
        <v>10</v>
      </c>
      <c r="G292" s="10">
        <v>8.1999999999999993</v>
      </c>
      <c r="H292" s="10">
        <v>7</v>
      </c>
      <c r="I292" s="10">
        <v>0</v>
      </c>
      <c r="J292" s="13">
        <f t="shared" si="616"/>
        <v>-2699.9999999999982</v>
      </c>
      <c r="K292" s="13" t="str">
        <f>IF(I292=0,"0.00",IF(F292="BUY",(I292-H292)*D292,(H292-I292)*D292))</f>
        <v>0.00</v>
      </c>
      <c r="L292" s="13">
        <f t="shared" si="615"/>
        <v>-2699.9999999999982</v>
      </c>
    </row>
    <row r="293" spans="1:12" s="12" customFormat="1" ht="15.75">
      <c r="A293" s="8">
        <v>43301</v>
      </c>
      <c r="B293" s="9" t="s">
        <v>60</v>
      </c>
      <c r="C293" s="9">
        <v>155</v>
      </c>
      <c r="D293" s="9">
        <v>4000</v>
      </c>
      <c r="E293" s="9"/>
      <c r="F293" s="9" t="s">
        <v>10</v>
      </c>
      <c r="G293" s="10">
        <v>7</v>
      </c>
      <c r="H293" s="10">
        <v>7.5</v>
      </c>
      <c r="I293" s="10">
        <v>8</v>
      </c>
      <c r="J293" s="13">
        <f t="shared" si="616"/>
        <v>2000</v>
      </c>
      <c r="K293" s="13">
        <f>IF(I293=0,"0.00",IF(F293="BUY",(I293-H293)*D293,(H293-I293)*D293))</f>
        <v>2000</v>
      </c>
      <c r="L293" s="13">
        <f t="shared" si="615"/>
        <v>4000</v>
      </c>
    </row>
    <row r="294" spans="1:12" s="12" customFormat="1" ht="15.75">
      <c r="A294" s="8">
        <v>43299</v>
      </c>
      <c r="B294" s="9" t="s">
        <v>45</v>
      </c>
      <c r="C294" s="9">
        <v>120</v>
      </c>
      <c r="D294" s="9">
        <v>3500</v>
      </c>
      <c r="E294" s="9"/>
      <c r="F294" s="9" t="s">
        <v>10</v>
      </c>
      <c r="G294" s="10">
        <v>6</v>
      </c>
      <c r="H294" s="10">
        <v>6.5</v>
      </c>
      <c r="I294" s="10">
        <v>7</v>
      </c>
      <c r="J294" s="13">
        <f t="shared" si="616"/>
        <v>1750</v>
      </c>
      <c r="K294" s="13">
        <f>IF(I294=0,"0.00",IF(F294="BUY",(I294-H294)*D294,(H294-I294)*D294))</f>
        <v>1750</v>
      </c>
      <c r="L294" s="13">
        <f t="shared" si="615"/>
        <v>3500</v>
      </c>
    </row>
    <row r="295" spans="1:12" s="12" customFormat="1" ht="15.75">
      <c r="A295" s="8">
        <v>43292</v>
      </c>
      <c r="B295" s="9" t="s">
        <v>130</v>
      </c>
      <c r="C295" s="9">
        <v>1100</v>
      </c>
      <c r="D295" s="9">
        <v>1000</v>
      </c>
      <c r="E295" s="9"/>
      <c r="F295" s="9" t="s">
        <v>10</v>
      </c>
      <c r="G295" s="10">
        <v>21.5</v>
      </c>
      <c r="H295" s="10">
        <v>23.5</v>
      </c>
      <c r="I295" s="10">
        <v>25.5</v>
      </c>
      <c r="J295" s="13">
        <f t="shared" si="616"/>
        <v>2000</v>
      </c>
      <c r="K295" s="13">
        <f>IF(I295=0,"0.00",IF(F295="BUY",(I295-H295)*D295,(H295-I295)*D295))</f>
        <v>2000</v>
      </c>
      <c r="L295" s="13">
        <f t="shared" si="615"/>
        <v>4000</v>
      </c>
    </row>
    <row r="296" spans="1:12" s="12" customFormat="1" ht="15.75">
      <c r="A296" s="8">
        <v>43292</v>
      </c>
      <c r="B296" s="9" t="s">
        <v>36</v>
      </c>
      <c r="C296" s="9">
        <v>1100</v>
      </c>
      <c r="D296" s="9">
        <v>1200</v>
      </c>
      <c r="E296" s="9"/>
      <c r="F296" s="9" t="s">
        <v>10</v>
      </c>
      <c r="G296" s="10">
        <v>20.5</v>
      </c>
      <c r="H296" s="10">
        <v>22.5</v>
      </c>
      <c r="I296" s="10">
        <v>24.5</v>
      </c>
      <c r="J296" s="13">
        <f t="shared" si="616"/>
        <v>2400</v>
      </c>
      <c r="K296" s="13">
        <v>0</v>
      </c>
      <c r="L296" s="13">
        <f t="shared" si="615"/>
        <v>2400</v>
      </c>
    </row>
    <row r="297" spans="1:12" s="12" customFormat="1" ht="15.75">
      <c r="A297" s="8">
        <v>43291</v>
      </c>
      <c r="B297" s="9" t="s">
        <v>90</v>
      </c>
      <c r="C297" s="9">
        <v>360</v>
      </c>
      <c r="D297" s="9">
        <v>2000</v>
      </c>
      <c r="E297" s="9"/>
      <c r="F297" s="9" t="s">
        <v>10</v>
      </c>
      <c r="G297" s="10">
        <v>11.5</v>
      </c>
      <c r="H297" s="10">
        <v>12.5</v>
      </c>
      <c r="I297" s="10">
        <v>13.5</v>
      </c>
      <c r="J297" s="13">
        <f>IF(F297="BUY",(H297-G297)*D297,(G297-H297)*D297)</f>
        <v>2000</v>
      </c>
      <c r="K297" s="13">
        <v>0</v>
      </c>
      <c r="L297" s="13">
        <f t="shared" si="615"/>
        <v>2000</v>
      </c>
    </row>
    <row r="298" spans="1:12" s="12" customFormat="1" ht="15.75">
      <c r="A298" s="8">
        <v>43291</v>
      </c>
      <c r="B298" s="9" t="s">
        <v>85</v>
      </c>
      <c r="C298" s="9">
        <v>820</v>
      </c>
      <c r="D298" s="9">
        <v>700</v>
      </c>
      <c r="E298" s="9"/>
      <c r="F298" s="9" t="s">
        <v>10</v>
      </c>
      <c r="G298" s="10">
        <v>21.75</v>
      </c>
      <c r="H298" s="10">
        <v>24.75</v>
      </c>
      <c r="I298" s="10">
        <v>27.75</v>
      </c>
      <c r="J298" s="13">
        <f t="shared" ref="J298:J306" si="617">IF(F298="BUY",(H298-G298)*D298,(G298-H298)*D298)</f>
        <v>2100</v>
      </c>
      <c r="K298" s="13">
        <v>0</v>
      </c>
      <c r="L298" s="13">
        <f t="shared" si="615"/>
        <v>2100</v>
      </c>
    </row>
    <row r="299" spans="1:12" s="12" customFormat="1" ht="15.75">
      <c r="A299" s="8">
        <v>43287</v>
      </c>
      <c r="B299" s="9" t="s">
        <v>131</v>
      </c>
      <c r="C299" s="9">
        <v>270</v>
      </c>
      <c r="D299" s="9">
        <v>1575</v>
      </c>
      <c r="E299" s="9"/>
      <c r="F299" s="9" t="s">
        <v>10</v>
      </c>
      <c r="G299" s="10">
        <v>8.6999999999999993</v>
      </c>
      <c r="H299" s="10">
        <v>10</v>
      </c>
      <c r="I299" s="10">
        <v>11.3</v>
      </c>
      <c r="J299" s="13">
        <f t="shared" si="617"/>
        <v>2047.5000000000011</v>
      </c>
      <c r="K299" s="13">
        <f>IF(I299=0,"0.00",IF(F299="BUY",(I299-H299)*D299,(H299-I299)*D299))</f>
        <v>2047.5000000000011</v>
      </c>
      <c r="L299" s="13">
        <f t="shared" si="615"/>
        <v>4095.0000000000023</v>
      </c>
    </row>
    <row r="300" spans="1:12" s="12" customFormat="1" ht="15.75">
      <c r="A300" s="8">
        <v>43287</v>
      </c>
      <c r="B300" s="9" t="s">
        <v>115</v>
      </c>
      <c r="C300" s="9">
        <v>75</v>
      </c>
      <c r="D300" s="9">
        <v>6000</v>
      </c>
      <c r="E300" s="9"/>
      <c r="F300" s="9" t="s">
        <v>10</v>
      </c>
      <c r="G300" s="10">
        <v>2</v>
      </c>
      <c r="H300" s="10">
        <v>2.4</v>
      </c>
      <c r="I300" s="10">
        <v>2.8</v>
      </c>
      <c r="J300" s="13">
        <f t="shared" si="617"/>
        <v>2399.9999999999995</v>
      </c>
      <c r="K300" s="13">
        <v>0</v>
      </c>
      <c r="L300" s="13">
        <f t="shared" si="615"/>
        <v>2399.9999999999995</v>
      </c>
    </row>
    <row r="301" spans="1:12" s="12" customFormat="1" ht="15.75">
      <c r="A301" s="8">
        <v>43287</v>
      </c>
      <c r="B301" s="9" t="s">
        <v>115</v>
      </c>
      <c r="C301" s="9">
        <v>75</v>
      </c>
      <c r="D301" s="9">
        <v>6000</v>
      </c>
      <c r="E301" s="9"/>
      <c r="F301" s="9" t="s">
        <v>10</v>
      </c>
      <c r="G301" s="10">
        <v>2</v>
      </c>
      <c r="H301" s="10">
        <v>2.4</v>
      </c>
      <c r="I301" s="10">
        <v>2.8</v>
      </c>
      <c r="J301" s="13">
        <f t="shared" si="617"/>
        <v>2399.9999999999995</v>
      </c>
      <c r="K301" s="13">
        <v>0</v>
      </c>
      <c r="L301" s="13">
        <f t="shared" si="615"/>
        <v>2399.9999999999995</v>
      </c>
    </row>
    <row r="302" spans="1:12" s="12" customFormat="1" ht="15.75">
      <c r="A302" s="8">
        <v>43286</v>
      </c>
      <c r="B302" s="9" t="s">
        <v>132</v>
      </c>
      <c r="C302" s="9">
        <v>3000</v>
      </c>
      <c r="D302" s="9">
        <v>500</v>
      </c>
      <c r="E302" s="9"/>
      <c r="F302" s="9" t="s">
        <v>10</v>
      </c>
      <c r="G302" s="10">
        <v>63</v>
      </c>
      <c r="H302" s="10">
        <v>73</v>
      </c>
      <c r="I302" s="10">
        <v>83</v>
      </c>
      <c r="J302" s="13">
        <f t="shared" si="617"/>
        <v>5000</v>
      </c>
      <c r="K302" s="13">
        <v>0</v>
      </c>
      <c r="L302" s="13">
        <f t="shared" si="615"/>
        <v>5000</v>
      </c>
    </row>
    <row r="303" spans="1:12" s="12" customFormat="1" ht="15.75">
      <c r="A303" s="8">
        <v>43286</v>
      </c>
      <c r="B303" s="9" t="s">
        <v>81</v>
      </c>
      <c r="C303" s="9">
        <v>350</v>
      </c>
      <c r="D303" s="9">
        <v>1750</v>
      </c>
      <c r="E303" s="9"/>
      <c r="F303" s="9" t="s">
        <v>10</v>
      </c>
      <c r="G303" s="10">
        <v>11</v>
      </c>
      <c r="H303" s="10">
        <v>12.5</v>
      </c>
      <c r="I303" s="10">
        <v>14</v>
      </c>
      <c r="J303" s="13">
        <f t="shared" si="617"/>
        <v>2625</v>
      </c>
      <c r="K303" s="13">
        <v>0</v>
      </c>
      <c r="L303" s="13">
        <f t="shared" si="615"/>
        <v>2625</v>
      </c>
    </row>
    <row r="304" spans="1:12" s="12" customFormat="1" ht="15.75">
      <c r="A304" s="8">
        <v>43284</v>
      </c>
      <c r="B304" s="9" t="s">
        <v>133</v>
      </c>
      <c r="C304" s="9">
        <v>640</v>
      </c>
      <c r="D304" s="9">
        <v>1000</v>
      </c>
      <c r="E304" s="9"/>
      <c r="F304" s="9" t="s">
        <v>10</v>
      </c>
      <c r="G304" s="10">
        <v>18</v>
      </c>
      <c r="H304" s="10">
        <v>20</v>
      </c>
      <c r="I304" s="10">
        <v>22</v>
      </c>
      <c r="J304" s="13">
        <f t="shared" si="617"/>
        <v>2000</v>
      </c>
      <c r="K304" s="13">
        <f>IF(I304=0,"0.00",IF(F304="BUY",(I304-H304)*D304,(H304-I304)*D304))</f>
        <v>2000</v>
      </c>
      <c r="L304" s="13">
        <f t="shared" si="615"/>
        <v>4000</v>
      </c>
    </row>
    <row r="305" spans="1:12" s="12" customFormat="1" ht="15.75">
      <c r="A305" s="8">
        <v>43284</v>
      </c>
      <c r="B305" s="9" t="s">
        <v>133</v>
      </c>
      <c r="C305" s="9">
        <v>620</v>
      </c>
      <c r="D305" s="9">
        <v>1000</v>
      </c>
      <c r="E305" s="9"/>
      <c r="F305" s="9" t="s">
        <v>10</v>
      </c>
      <c r="G305" s="10">
        <v>24</v>
      </c>
      <c r="H305" s="10">
        <v>26</v>
      </c>
      <c r="I305" s="10">
        <v>28</v>
      </c>
      <c r="J305" s="13">
        <f t="shared" si="617"/>
        <v>2000</v>
      </c>
      <c r="K305" s="13">
        <f>IF(I305=0,"0.00",IF(F305="BUY",(I305-H305)*D305,(H305-I305)*D305))</f>
        <v>2000</v>
      </c>
      <c r="L305" s="13">
        <f t="shared" si="615"/>
        <v>4000</v>
      </c>
    </row>
    <row r="306" spans="1:12" s="12" customFormat="1" ht="15.75">
      <c r="A306" s="8">
        <v>43283</v>
      </c>
      <c r="B306" s="9" t="s">
        <v>134</v>
      </c>
      <c r="C306" s="9">
        <v>80</v>
      </c>
      <c r="D306" s="9">
        <v>5500</v>
      </c>
      <c r="E306" s="9"/>
      <c r="F306" s="9" t="s">
        <v>10</v>
      </c>
      <c r="G306" s="10">
        <v>4</v>
      </c>
      <c r="H306" s="10">
        <v>4.5</v>
      </c>
      <c r="I306" s="10">
        <v>5</v>
      </c>
      <c r="J306" s="13">
        <f t="shared" si="617"/>
        <v>2750</v>
      </c>
      <c r="K306" s="13">
        <v>0</v>
      </c>
      <c r="L306" s="13">
        <f t="shared" si="615"/>
        <v>2750</v>
      </c>
    </row>
    <row r="307" spans="1:12" ht="15.75">
      <c r="A307" s="8">
        <v>43283</v>
      </c>
      <c r="B307" s="9" t="s">
        <v>125</v>
      </c>
      <c r="C307" s="9">
        <v>280</v>
      </c>
      <c r="D307" s="9">
        <v>3200</v>
      </c>
      <c r="E307" s="9"/>
      <c r="F307" s="9" t="s">
        <v>10</v>
      </c>
      <c r="G307" s="10">
        <v>8.8000000000000007</v>
      </c>
      <c r="H307" s="10">
        <v>10.25</v>
      </c>
      <c r="I307" s="10">
        <v>11.3</v>
      </c>
      <c r="J307" s="13">
        <f t="shared" ref="J307:J338" si="618">IF(F307="BUY",(H307-G307)*D307,(G307-H307)*D307)</f>
        <v>4639.9999999999982</v>
      </c>
      <c r="K307" s="13">
        <v>0</v>
      </c>
      <c r="L307" s="13">
        <f t="shared" ref="L307:L338" si="619">SUM(J307,K307)</f>
        <v>4639.9999999999982</v>
      </c>
    </row>
    <row r="308" spans="1:12" ht="15.75">
      <c r="A308" s="8">
        <v>43280</v>
      </c>
      <c r="B308" s="9" t="s">
        <v>125</v>
      </c>
      <c r="C308" s="9">
        <v>280</v>
      </c>
      <c r="D308" s="9">
        <v>3200</v>
      </c>
      <c r="E308" s="9"/>
      <c r="F308" s="9" t="s">
        <v>10</v>
      </c>
      <c r="G308" s="10">
        <v>8.8000000000000007</v>
      </c>
      <c r="H308" s="10">
        <v>10.25</v>
      </c>
      <c r="I308" s="10">
        <v>11.3</v>
      </c>
      <c r="J308" s="13">
        <f t="shared" si="618"/>
        <v>4639.9999999999982</v>
      </c>
      <c r="K308" s="13">
        <v>0</v>
      </c>
      <c r="L308" s="13">
        <f t="shared" si="619"/>
        <v>4639.9999999999982</v>
      </c>
    </row>
    <row r="309" spans="1:12" ht="15.75">
      <c r="A309" s="8">
        <v>43280</v>
      </c>
      <c r="B309" s="9" t="s">
        <v>142</v>
      </c>
      <c r="C309" s="9">
        <v>240</v>
      </c>
      <c r="D309" s="9">
        <v>3500</v>
      </c>
      <c r="E309" s="9"/>
      <c r="F309" s="9" t="s">
        <v>10</v>
      </c>
      <c r="G309" s="10">
        <v>4.75</v>
      </c>
      <c r="H309" s="10">
        <v>5.5</v>
      </c>
      <c r="I309" s="10">
        <v>6.25</v>
      </c>
      <c r="J309" s="13">
        <f t="shared" si="618"/>
        <v>2625</v>
      </c>
      <c r="K309" s="13">
        <v>0</v>
      </c>
      <c r="L309" s="13">
        <f t="shared" si="619"/>
        <v>2625</v>
      </c>
    </row>
    <row r="310" spans="1:12" ht="15.75">
      <c r="A310" s="8">
        <v>43279</v>
      </c>
      <c r="B310" s="9" t="s">
        <v>124</v>
      </c>
      <c r="C310" s="9">
        <v>340</v>
      </c>
      <c r="D310" s="9">
        <v>1200</v>
      </c>
      <c r="E310" s="9"/>
      <c r="F310" s="9" t="s">
        <v>10</v>
      </c>
      <c r="G310" s="10">
        <v>9.5</v>
      </c>
      <c r="H310" s="10">
        <v>11.5</v>
      </c>
      <c r="I310" s="10">
        <v>12.5</v>
      </c>
      <c r="J310" s="13">
        <f t="shared" si="618"/>
        <v>2400</v>
      </c>
      <c r="K310" s="13">
        <v>0</v>
      </c>
      <c r="L310" s="13">
        <f t="shared" si="619"/>
        <v>2400</v>
      </c>
    </row>
    <row r="311" spans="1:12" ht="15.75">
      <c r="A311" s="8">
        <v>43278</v>
      </c>
      <c r="B311" s="9" t="s">
        <v>95</v>
      </c>
      <c r="C311" s="9">
        <v>1320</v>
      </c>
      <c r="D311" s="9">
        <v>800</v>
      </c>
      <c r="E311" s="9"/>
      <c r="F311" s="9" t="s">
        <v>10</v>
      </c>
      <c r="G311" s="10">
        <v>5.5</v>
      </c>
      <c r="H311" s="10">
        <v>8.5</v>
      </c>
      <c r="I311" s="10">
        <v>11.5</v>
      </c>
      <c r="J311" s="13">
        <f t="shared" si="618"/>
        <v>2400</v>
      </c>
      <c r="K311" s="13">
        <v>0</v>
      </c>
      <c r="L311" s="13">
        <f t="shared" si="619"/>
        <v>2400</v>
      </c>
    </row>
    <row r="312" spans="1:12" ht="15.75">
      <c r="A312" s="8">
        <v>43277</v>
      </c>
      <c r="B312" s="9" t="s">
        <v>123</v>
      </c>
      <c r="C312" s="9">
        <v>280</v>
      </c>
      <c r="D312" s="9">
        <v>1600</v>
      </c>
      <c r="E312" s="9"/>
      <c r="F312" s="9" t="s">
        <v>10</v>
      </c>
      <c r="G312" s="10">
        <v>3.5</v>
      </c>
      <c r="H312" s="10">
        <v>5</v>
      </c>
      <c r="I312" s="10">
        <v>6.5</v>
      </c>
      <c r="J312" s="13">
        <f t="shared" si="618"/>
        <v>2400</v>
      </c>
      <c r="K312" s="13">
        <v>0</v>
      </c>
      <c r="L312" s="13">
        <f t="shared" si="619"/>
        <v>2400</v>
      </c>
    </row>
    <row r="313" spans="1:12" ht="15.75">
      <c r="A313" s="8">
        <v>43277</v>
      </c>
      <c r="B313" s="9" t="s">
        <v>122</v>
      </c>
      <c r="C313" s="9">
        <v>250</v>
      </c>
      <c r="D313" s="9">
        <v>2000</v>
      </c>
      <c r="E313" s="9"/>
      <c r="F313" s="9" t="s">
        <v>10</v>
      </c>
      <c r="G313" s="10">
        <v>3.5</v>
      </c>
      <c r="H313" s="10">
        <v>5</v>
      </c>
      <c r="I313" s="10">
        <v>6.5</v>
      </c>
      <c r="J313" s="13">
        <f t="shared" si="618"/>
        <v>3000</v>
      </c>
      <c r="K313" s="13">
        <v>0</v>
      </c>
      <c r="L313" s="13">
        <f t="shared" si="619"/>
        <v>3000</v>
      </c>
    </row>
    <row r="314" spans="1:12" ht="15.75">
      <c r="A314" s="8">
        <v>43273</v>
      </c>
      <c r="B314" s="9" t="s">
        <v>77</v>
      </c>
      <c r="C314" s="9">
        <v>560</v>
      </c>
      <c r="D314" s="9">
        <v>1100</v>
      </c>
      <c r="E314" s="9"/>
      <c r="F314" s="9" t="s">
        <v>10</v>
      </c>
      <c r="G314" s="10">
        <v>13</v>
      </c>
      <c r="H314" s="10">
        <v>16</v>
      </c>
      <c r="I314" s="10">
        <v>19</v>
      </c>
      <c r="J314" s="13">
        <f t="shared" si="618"/>
        <v>3300</v>
      </c>
      <c r="K314" s="13">
        <f>IF(I314=0,"0.00",IF(F314="BUY",(I314-H314)*D314,(H314-I314)*D314))</f>
        <v>3300</v>
      </c>
      <c r="L314" s="13">
        <f t="shared" si="619"/>
        <v>6600</v>
      </c>
    </row>
    <row r="315" spans="1:12" ht="15.75">
      <c r="A315" s="8">
        <v>43273</v>
      </c>
      <c r="B315" s="9" t="s">
        <v>121</v>
      </c>
      <c r="C315" s="9">
        <v>110</v>
      </c>
      <c r="D315" s="9">
        <v>3500</v>
      </c>
      <c r="E315" s="9"/>
      <c r="F315" s="9" t="s">
        <v>10</v>
      </c>
      <c r="G315" s="10">
        <v>2.8</v>
      </c>
      <c r="H315" s="10">
        <v>3.5</v>
      </c>
      <c r="I315" s="10">
        <v>4.2</v>
      </c>
      <c r="J315" s="13">
        <f t="shared" si="618"/>
        <v>2450.0000000000005</v>
      </c>
      <c r="K315" s="13">
        <f>IF(I315=0,"0.00",IF(F315="BUY",(I315-H315)*D315,(H315-I315)*D315))</f>
        <v>2450.0000000000005</v>
      </c>
      <c r="L315" s="13">
        <f t="shared" si="619"/>
        <v>4900.0000000000009</v>
      </c>
    </row>
    <row r="316" spans="1:12" ht="15.75">
      <c r="A316" s="8">
        <v>43270</v>
      </c>
      <c r="B316" s="9" t="s">
        <v>103</v>
      </c>
      <c r="C316" s="9">
        <v>35</v>
      </c>
      <c r="D316" s="9">
        <v>28000</v>
      </c>
      <c r="E316" s="9"/>
      <c r="F316" s="9" t="s">
        <v>10</v>
      </c>
      <c r="G316" s="10">
        <v>0.9</v>
      </c>
      <c r="H316" s="10">
        <v>1.2</v>
      </c>
      <c r="I316" s="10">
        <v>1.5</v>
      </c>
      <c r="J316" s="13">
        <f t="shared" si="618"/>
        <v>8399.9999999999982</v>
      </c>
      <c r="K316" s="13">
        <v>0</v>
      </c>
      <c r="L316" s="13">
        <f t="shared" si="619"/>
        <v>8399.9999999999982</v>
      </c>
    </row>
    <row r="317" spans="1:12" s="12" customFormat="1" ht="15.75">
      <c r="A317" s="8">
        <v>43270</v>
      </c>
      <c r="B317" s="9" t="s">
        <v>47</v>
      </c>
      <c r="C317" s="9">
        <v>330</v>
      </c>
      <c r="D317" s="9">
        <v>3000</v>
      </c>
      <c r="E317" s="9"/>
      <c r="F317" s="9" t="s">
        <v>10</v>
      </c>
      <c r="G317" s="10">
        <v>7.25</v>
      </c>
      <c r="H317" s="10">
        <v>8.25</v>
      </c>
      <c r="I317" s="10">
        <v>9.25</v>
      </c>
      <c r="J317" s="13">
        <f t="shared" si="618"/>
        <v>3000</v>
      </c>
      <c r="K317" s="13">
        <v>0</v>
      </c>
      <c r="L317" s="13">
        <f t="shared" si="619"/>
        <v>3000</v>
      </c>
    </row>
    <row r="318" spans="1:12" s="12" customFormat="1" ht="15.75">
      <c r="A318" s="8">
        <v>43270</v>
      </c>
      <c r="B318" s="9" t="s">
        <v>120</v>
      </c>
      <c r="C318" s="9">
        <v>17.5</v>
      </c>
      <c r="D318" s="9">
        <v>34000</v>
      </c>
      <c r="E318" s="9"/>
      <c r="F318" s="9" t="s">
        <v>10</v>
      </c>
      <c r="G318" s="10">
        <v>0.75</v>
      </c>
      <c r="H318" s="10">
        <v>0.85</v>
      </c>
      <c r="I318" s="10">
        <v>0.95</v>
      </c>
      <c r="J318" s="13">
        <f t="shared" si="618"/>
        <v>3399.9999999999991</v>
      </c>
      <c r="K318" s="13">
        <f>IF(I318=0,"0.00",IF(F318="BUY",(I318-H318)*D318,(H318-I318)*D318))</f>
        <v>3399.9999999999991</v>
      </c>
      <c r="L318" s="13">
        <f t="shared" si="619"/>
        <v>6799.9999999999982</v>
      </c>
    </row>
    <row r="319" spans="1:12" s="12" customFormat="1" ht="15.75">
      <c r="A319" s="8">
        <v>43270</v>
      </c>
      <c r="B319" s="9" t="s">
        <v>118</v>
      </c>
      <c r="C319" s="9">
        <v>220</v>
      </c>
      <c r="D319" s="9">
        <v>2250</v>
      </c>
      <c r="E319" s="9"/>
      <c r="F319" s="9" t="s">
        <v>10</v>
      </c>
      <c r="G319" s="10">
        <v>10</v>
      </c>
      <c r="H319" s="10">
        <v>7</v>
      </c>
      <c r="I319" s="10">
        <v>9.6999999999999993</v>
      </c>
      <c r="J319" s="13">
        <f t="shared" si="618"/>
        <v>-6750</v>
      </c>
      <c r="K319" s="13">
        <v>0</v>
      </c>
      <c r="L319" s="13">
        <f t="shared" si="619"/>
        <v>-6750</v>
      </c>
    </row>
    <row r="320" spans="1:12" s="12" customFormat="1" ht="15.75">
      <c r="A320" s="8">
        <v>43270</v>
      </c>
      <c r="B320" s="9" t="s">
        <v>65</v>
      </c>
      <c r="C320" s="9">
        <v>90</v>
      </c>
      <c r="D320" s="9">
        <v>12000</v>
      </c>
      <c r="E320" s="9"/>
      <c r="F320" s="9" t="s">
        <v>10</v>
      </c>
      <c r="G320" s="10">
        <v>1.45</v>
      </c>
      <c r="H320" s="10">
        <v>0.7</v>
      </c>
      <c r="I320" s="10">
        <v>0</v>
      </c>
      <c r="J320" s="13">
        <f t="shared" si="618"/>
        <v>-9000</v>
      </c>
      <c r="K320" s="13" t="str">
        <f>IF(I320=0,"0.00",IF(F320="BUY",(I320-H320)*D320,(H320-I320)*D320))</f>
        <v>0.00</v>
      </c>
      <c r="L320" s="13">
        <f t="shared" si="619"/>
        <v>-9000</v>
      </c>
    </row>
    <row r="321" spans="1:12" s="12" customFormat="1" ht="15.75">
      <c r="A321" s="8">
        <v>43269</v>
      </c>
      <c r="B321" s="9" t="s">
        <v>119</v>
      </c>
      <c r="C321" s="9">
        <v>800</v>
      </c>
      <c r="D321" s="9">
        <v>1100</v>
      </c>
      <c r="E321" s="9"/>
      <c r="F321" s="9" t="s">
        <v>10</v>
      </c>
      <c r="G321" s="10">
        <v>26</v>
      </c>
      <c r="H321" s="10">
        <v>28</v>
      </c>
      <c r="I321" s="10">
        <v>30</v>
      </c>
      <c r="J321" s="13">
        <f t="shared" si="618"/>
        <v>2200</v>
      </c>
      <c r="K321" s="13">
        <f>IF(I321=0,"0.00",IF(F321="BUY",(I321-H321)*D321,(H321-I321)*D321))</f>
        <v>2200</v>
      </c>
      <c r="L321" s="13">
        <f t="shared" si="619"/>
        <v>4400</v>
      </c>
    </row>
    <row r="322" spans="1:12" s="12" customFormat="1" ht="15.75">
      <c r="A322" s="8">
        <v>43269</v>
      </c>
      <c r="B322" s="9" t="s">
        <v>117</v>
      </c>
      <c r="C322" s="9">
        <v>620</v>
      </c>
      <c r="D322" s="9">
        <v>1000</v>
      </c>
      <c r="E322" s="9"/>
      <c r="F322" s="9" t="s">
        <v>10</v>
      </c>
      <c r="G322" s="10">
        <v>9</v>
      </c>
      <c r="H322" s="10">
        <v>11.9</v>
      </c>
      <c r="I322" s="10">
        <v>15</v>
      </c>
      <c r="J322" s="13">
        <f t="shared" si="618"/>
        <v>2900.0000000000005</v>
      </c>
      <c r="K322" s="13">
        <v>0</v>
      </c>
      <c r="L322" s="13">
        <f t="shared" si="619"/>
        <v>2900.0000000000005</v>
      </c>
    </row>
    <row r="323" spans="1:12" s="12" customFormat="1" ht="15.75">
      <c r="A323" s="8">
        <v>43266</v>
      </c>
      <c r="B323" s="9" t="s">
        <v>118</v>
      </c>
      <c r="C323" s="9">
        <v>230</v>
      </c>
      <c r="D323" s="9">
        <v>2250</v>
      </c>
      <c r="E323" s="9"/>
      <c r="F323" s="9" t="s">
        <v>10</v>
      </c>
      <c r="G323" s="10">
        <v>7.7</v>
      </c>
      <c r="H323" s="10">
        <v>8.6999999999999993</v>
      </c>
      <c r="I323" s="10">
        <v>9.6999999999999993</v>
      </c>
      <c r="J323" s="13">
        <f t="shared" si="618"/>
        <v>2249.9999999999982</v>
      </c>
      <c r="K323" s="13">
        <f>IF(I323=0,"0.00",IF(F323="BUY",(I323-H323)*D323,(H323-I323)*D323))</f>
        <v>2250</v>
      </c>
      <c r="L323" s="13">
        <f t="shared" si="619"/>
        <v>4499.9999999999982</v>
      </c>
    </row>
    <row r="324" spans="1:12" s="12" customFormat="1" ht="15.75">
      <c r="A324" s="8">
        <v>43265</v>
      </c>
      <c r="B324" s="9" t="s">
        <v>117</v>
      </c>
      <c r="C324" s="9">
        <v>600</v>
      </c>
      <c r="D324" s="9">
        <v>1000</v>
      </c>
      <c r="E324" s="9"/>
      <c r="F324" s="9" t="s">
        <v>10</v>
      </c>
      <c r="G324" s="10">
        <v>14.75</v>
      </c>
      <c r="H324" s="10">
        <v>18.75</v>
      </c>
      <c r="I324" s="10">
        <v>22.75</v>
      </c>
      <c r="J324" s="13">
        <f t="shared" si="618"/>
        <v>4000</v>
      </c>
      <c r="K324" s="13">
        <f>IF(I324=0,"0.00",IF(F324="BUY",(I324-H324)*D324,(H324-I324)*D324))</f>
        <v>4000</v>
      </c>
      <c r="L324" s="13">
        <f t="shared" si="619"/>
        <v>8000</v>
      </c>
    </row>
    <row r="325" spans="1:12" s="12" customFormat="1" ht="15.75">
      <c r="A325" s="8">
        <v>43265</v>
      </c>
      <c r="B325" s="9" t="s">
        <v>79</v>
      </c>
      <c r="C325" s="9">
        <v>560</v>
      </c>
      <c r="D325" s="9">
        <v>1500</v>
      </c>
      <c r="E325" s="9"/>
      <c r="F325" s="9" t="s">
        <v>10</v>
      </c>
      <c r="G325" s="10">
        <v>16</v>
      </c>
      <c r="H325" s="10">
        <v>18</v>
      </c>
      <c r="I325" s="10">
        <v>20</v>
      </c>
      <c r="J325" s="13">
        <f t="shared" si="618"/>
        <v>3000</v>
      </c>
      <c r="K325" s="13">
        <v>0</v>
      </c>
      <c r="L325" s="13">
        <f t="shared" si="619"/>
        <v>3000</v>
      </c>
    </row>
    <row r="326" spans="1:12" s="12" customFormat="1" ht="15.75">
      <c r="A326" s="8">
        <v>43264</v>
      </c>
      <c r="B326" s="9" t="s">
        <v>60</v>
      </c>
      <c r="C326" s="9">
        <v>140</v>
      </c>
      <c r="D326" s="9">
        <v>4000</v>
      </c>
      <c r="E326" s="9"/>
      <c r="F326" s="9" t="s">
        <v>10</v>
      </c>
      <c r="G326" s="10">
        <v>2.4</v>
      </c>
      <c r="H326" s="10">
        <v>3.4</v>
      </c>
      <c r="I326" s="10">
        <v>4.4000000000000004</v>
      </c>
      <c r="J326" s="13">
        <f t="shared" si="618"/>
        <v>4000</v>
      </c>
      <c r="K326" s="13">
        <v>0</v>
      </c>
      <c r="L326" s="13">
        <f t="shared" si="619"/>
        <v>4000</v>
      </c>
    </row>
    <row r="327" spans="1:12" s="12" customFormat="1" ht="15.75">
      <c r="A327" s="8">
        <v>43263</v>
      </c>
      <c r="B327" s="9" t="s">
        <v>79</v>
      </c>
      <c r="C327" s="9">
        <v>560</v>
      </c>
      <c r="D327" s="9">
        <v>1500</v>
      </c>
      <c r="E327" s="9"/>
      <c r="F327" s="9" t="s">
        <v>10</v>
      </c>
      <c r="G327" s="10">
        <v>19.5</v>
      </c>
      <c r="H327" s="10">
        <v>21.5</v>
      </c>
      <c r="I327" s="10">
        <v>23.5</v>
      </c>
      <c r="J327" s="13">
        <f t="shared" si="618"/>
        <v>3000</v>
      </c>
      <c r="K327" s="13">
        <f>IF(I327=0,"0.00",IF(F327="BUY",(I327-H327)*D327,(H327-I327)*D327))</f>
        <v>3000</v>
      </c>
      <c r="L327" s="13">
        <f t="shared" si="619"/>
        <v>6000</v>
      </c>
    </row>
    <row r="328" spans="1:12" s="12" customFormat="1" ht="15.75">
      <c r="A328" s="8">
        <v>43263</v>
      </c>
      <c r="B328" s="9" t="s">
        <v>65</v>
      </c>
      <c r="C328" s="9">
        <v>90</v>
      </c>
      <c r="D328" s="9">
        <v>12000</v>
      </c>
      <c r="E328" s="9"/>
      <c r="F328" s="9" t="s">
        <v>10</v>
      </c>
      <c r="G328" s="10">
        <v>3</v>
      </c>
      <c r="H328" s="10">
        <v>3.3</v>
      </c>
      <c r="I328" s="10">
        <v>3.6</v>
      </c>
      <c r="J328" s="13">
        <f t="shared" si="618"/>
        <v>3599.9999999999977</v>
      </c>
      <c r="K328" s="13">
        <f>IF(I328=0,"0.00",IF(F328="BUY",(I328-H328)*D328,(H328-I328)*D328))</f>
        <v>3600.0000000000032</v>
      </c>
      <c r="L328" s="13">
        <f t="shared" si="619"/>
        <v>7200.0000000000009</v>
      </c>
    </row>
    <row r="329" spans="1:12" s="12" customFormat="1" ht="15.75">
      <c r="A329" s="8">
        <v>43262</v>
      </c>
      <c r="B329" s="9" t="s">
        <v>104</v>
      </c>
      <c r="C329" s="9">
        <v>2250</v>
      </c>
      <c r="D329" s="9">
        <v>500</v>
      </c>
      <c r="E329" s="9"/>
      <c r="F329" s="9" t="s">
        <v>10</v>
      </c>
      <c r="G329" s="10">
        <v>55</v>
      </c>
      <c r="H329" s="10">
        <v>60</v>
      </c>
      <c r="I329" s="10">
        <v>65</v>
      </c>
      <c r="J329" s="13">
        <f t="shared" si="618"/>
        <v>2500</v>
      </c>
      <c r="K329" s="13">
        <v>0</v>
      </c>
      <c r="L329" s="13">
        <f t="shared" si="619"/>
        <v>2500</v>
      </c>
    </row>
    <row r="330" spans="1:12" s="12" customFormat="1" ht="15.75">
      <c r="A330" s="8">
        <v>43259</v>
      </c>
      <c r="B330" s="9" t="s">
        <v>77</v>
      </c>
      <c r="C330" s="9">
        <v>520</v>
      </c>
      <c r="D330" s="9">
        <v>1100</v>
      </c>
      <c r="E330" s="9"/>
      <c r="F330" s="9" t="s">
        <v>10</v>
      </c>
      <c r="G330" s="10">
        <v>18.5</v>
      </c>
      <c r="H330" s="10">
        <v>20.5</v>
      </c>
      <c r="I330" s="10">
        <v>22.5</v>
      </c>
      <c r="J330" s="13">
        <f t="shared" si="618"/>
        <v>2200</v>
      </c>
      <c r="K330" s="13">
        <f>IF(I330=0,"0.00",IF(F330="BUY",(I330-H330)*D330,(H330-I330)*D330))</f>
        <v>2200</v>
      </c>
      <c r="L330" s="13">
        <f t="shared" si="619"/>
        <v>4400</v>
      </c>
    </row>
    <row r="331" spans="1:12" s="12" customFormat="1" ht="15.75">
      <c r="A331" s="8">
        <v>43259</v>
      </c>
      <c r="B331" s="9" t="s">
        <v>90</v>
      </c>
      <c r="C331" s="9">
        <v>360</v>
      </c>
      <c r="D331" s="9">
        <v>2000</v>
      </c>
      <c r="E331" s="9"/>
      <c r="F331" s="9" t="s">
        <v>10</v>
      </c>
      <c r="G331" s="10">
        <v>10.5</v>
      </c>
      <c r="H331" s="10">
        <v>12</v>
      </c>
      <c r="I331" s="10">
        <v>13.5</v>
      </c>
      <c r="J331" s="13">
        <f t="shared" si="618"/>
        <v>3000</v>
      </c>
      <c r="K331" s="13">
        <v>0</v>
      </c>
      <c r="L331" s="13">
        <f t="shared" si="619"/>
        <v>3000</v>
      </c>
    </row>
    <row r="332" spans="1:12" s="12" customFormat="1" ht="15.75">
      <c r="A332" s="8">
        <v>43258</v>
      </c>
      <c r="B332" s="9" t="s">
        <v>65</v>
      </c>
      <c r="C332" s="9">
        <v>850</v>
      </c>
      <c r="D332" s="9">
        <v>12000</v>
      </c>
      <c r="E332" s="9"/>
      <c r="F332" s="9" t="s">
        <v>10</v>
      </c>
      <c r="G332" s="10">
        <v>2</v>
      </c>
      <c r="H332" s="10">
        <v>2.2999999999999998</v>
      </c>
      <c r="I332" s="10">
        <v>2.6</v>
      </c>
      <c r="J332" s="13">
        <f t="shared" si="618"/>
        <v>3599.9999999999977</v>
      </c>
      <c r="K332" s="13">
        <v>0</v>
      </c>
      <c r="L332" s="13">
        <f t="shared" si="619"/>
        <v>3599.9999999999977</v>
      </c>
    </row>
    <row r="333" spans="1:12" s="12" customFormat="1" ht="15.75">
      <c r="A333" s="8">
        <v>43258</v>
      </c>
      <c r="B333" s="9" t="s">
        <v>61</v>
      </c>
      <c r="C333" s="9">
        <v>600</v>
      </c>
      <c r="D333" s="9">
        <v>1400</v>
      </c>
      <c r="E333" s="9"/>
      <c r="F333" s="9" t="s">
        <v>10</v>
      </c>
      <c r="G333" s="10">
        <v>19.5</v>
      </c>
      <c r="H333" s="10">
        <v>21.5</v>
      </c>
      <c r="I333" s="10">
        <v>23.5</v>
      </c>
      <c r="J333" s="13">
        <f t="shared" si="618"/>
        <v>2800</v>
      </c>
      <c r="K333" s="13">
        <f>IF(I333=0,"0.00",IF(F333="BUY",(I333-H333)*D333,(H333-I333)*D333))</f>
        <v>2800</v>
      </c>
      <c r="L333" s="13">
        <f t="shared" si="619"/>
        <v>5600</v>
      </c>
    </row>
    <row r="334" spans="1:12" s="12" customFormat="1" ht="15.75">
      <c r="A334" s="8">
        <v>43257</v>
      </c>
      <c r="B334" s="9" t="s">
        <v>87</v>
      </c>
      <c r="C334" s="9">
        <v>72.5</v>
      </c>
      <c r="D334" s="9">
        <v>8000</v>
      </c>
      <c r="E334" s="9"/>
      <c r="F334" s="9" t="s">
        <v>10</v>
      </c>
      <c r="G334" s="10">
        <v>2.5</v>
      </c>
      <c r="H334" s="10">
        <v>2.8</v>
      </c>
      <c r="I334" s="10">
        <v>3.1</v>
      </c>
      <c r="J334" s="13">
        <f t="shared" si="618"/>
        <v>2399.9999999999986</v>
      </c>
      <c r="K334" s="13">
        <f>IF(I334=0,"0.00",IF(F334="BUY",(I334-H334)*D334,(H334-I334)*D334))</f>
        <v>2400.0000000000023</v>
      </c>
      <c r="L334" s="13">
        <f t="shared" si="619"/>
        <v>4800.0000000000009</v>
      </c>
    </row>
    <row r="335" spans="1:12" s="12" customFormat="1" ht="15.75">
      <c r="A335" s="8">
        <v>43256</v>
      </c>
      <c r="B335" s="9" t="s">
        <v>116</v>
      </c>
      <c r="C335" s="9">
        <v>3200</v>
      </c>
      <c r="D335" s="9">
        <v>500</v>
      </c>
      <c r="E335" s="9"/>
      <c r="F335" s="9" t="s">
        <v>10</v>
      </c>
      <c r="G335" s="10">
        <v>90</v>
      </c>
      <c r="H335" s="10">
        <v>100</v>
      </c>
      <c r="I335" s="10">
        <v>110</v>
      </c>
      <c r="J335" s="13">
        <f t="shared" si="618"/>
        <v>5000</v>
      </c>
      <c r="K335" s="13">
        <v>0</v>
      </c>
      <c r="L335" s="13">
        <f t="shared" si="619"/>
        <v>5000</v>
      </c>
    </row>
    <row r="336" spans="1:12" s="12" customFormat="1" ht="15.75">
      <c r="A336" s="8">
        <v>43252</v>
      </c>
      <c r="B336" s="9" t="s">
        <v>115</v>
      </c>
      <c r="C336" s="9">
        <v>850</v>
      </c>
      <c r="D336" s="9">
        <v>6000</v>
      </c>
      <c r="E336" s="9"/>
      <c r="F336" s="9" t="s">
        <v>10</v>
      </c>
      <c r="G336" s="10">
        <v>2.5</v>
      </c>
      <c r="H336" s="10">
        <v>1.5</v>
      </c>
      <c r="I336" s="10">
        <v>0</v>
      </c>
      <c r="J336" s="13">
        <f t="shared" si="618"/>
        <v>-6000</v>
      </c>
      <c r="K336" s="13">
        <v>0</v>
      </c>
      <c r="L336" s="13">
        <f t="shared" si="619"/>
        <v>-6000</v>
      </c>
    </row>
    <row r="337" spans="1:12" s="12" customFormat="1" ht="15.75">
      <c r="A337" s="8">
        <v>43252</v>
      </c>
      <c r="B337" s="9" t="s">
        <v>90</v>
      </c>
      <c r="C337" s="9">
        <v>340</v>
      </c>
      <c r="D337" s="9">
        <v>2000</v>
      </c>
      <c r="E337" s="9"/>
      <c r="F337" s="9" t="s">
        <v>10</v>
      </c>
      <c r="G337" s="10">
        <v>10.5</v>
      </c>
      <c r="H337" s="10">
        <v>12.5</v>
      </c>
      <c r="I337" s="10">
        <v>14.5</v>
      </c>
      <c r="J337" s="13">
        <f t="shared" si="618"/>
        <v>4000</v>
      </c>
      <c r="K337" s="13">
        <v>0</v>
      </c>
      <c r="L337" s="13">
        <f t="shared" si="619"/>
        <v>4000</v>
      </c>
    </row>
    <row r="338" spans="1:12" s="12" customFormat="1" ht="15.75">
      <c r="A338" s="8">
        <v>43251</v>
      </c>
      <c r="B338" s="9" t="s">
        <v>114</v>
      </c>
      <c r="C338" s="9">
        <v>840</v>
      </c>
      <c r="D338" s="9">
        <v>700</v>
      </c>
      <c r="E338" s="9"/>
      <c r="F338" s="9" t="s">
        <v>10</v>
      </c>
      <c r="G338" s="10">
        <v>15</v>
      </c>
      <c r="H338" s="10">
        <v>15</v>
      </c>
      <c r="I338" s="10">
        <v>0</v>
      </c>
      <c r="J338" s="13">
        <f t="shared" si="618"/>
        <v>0</v>
      </c>
      <c r="K338" s="13">
        <v>0</v>
      </c>
      <c r="L338" s="13">
        <f t="shared" si="619"/>
        <v>0</v>
      </c>
    </row>
    <row r="339" spans="1:12" s="12" customFormat="1" ht="15.75">
      <c r="A339" s="8">
        <v>43251</v>
      </c>
      <c r="B339" s="9" t="s">
        <v>113</v>
      </c>
      <c r="C339" s="9">
        <v>67.5</v>
      </c>
      <c r="D339" s="9">
        <v>10000</v>
      </c>
      <c r="E339" s="9"/>
      <c r="F339" s="9" t="s">
        <v>10</v>
      </c>
      <c r="G339" s="10">
        <v>1.9</v>
      </c>
      <c r="H339" s="10">
        <v>2.2000000000000002</v>
      </c>
      <c r="I339" s="10">
        <v>2.5</v>
      </c>
      <c r="J339" s="13">
        <f t="shared" ref="J339:J361" si="620">IF(F339="BUY",(H339-G339)*D339,(G339-H339)*D339)</f>
        <v>3000.0000000000027</v>
      </c>
      <c r="K339" s="13">
        <v>0</v>
      </c>
      <c r="L339" s="13">
        <f t="shared" ref="L339:L361" si="621">SUM(J339,K339)</f>
        <v>3000.0000000000027</v>
      </c>
    </row>
    <row r="340" spans="1:12" s="12" customFormat="1" ht="15.75">
      <c r="A340" s="8">
        <v>43251</v>
      </c>
      <c r="B340" s="9" t="s">
        <v>113</v>
      </c>
      <c r="C340" s="9">
        <v>67.5</v>
      </c>
      <c r="D340" s="9">
        <v>10000</v>
      </c>
      <c r="E340" s="9"/>
      <c r="F340" s="9" t="s">
        <v>10</v>
      </c>
      <c r="G340" s="10">
        <v>0.9</v>
      </c>
      <c r="H340" s="10">
        <v>1.2</v>
      </c>
      <c r="I340" s="10">
        <v>1.5</v>
      </c>
      <c r="J340" s="13">
        <f t="shared" si="620"/>
        <v>2999.9999999999995</v>
      </c>
      <c r="K340" s="13">
        <f>IF(I340=0,"0.00",IF(F340="BUY",(I340-H340)*D340,(H340-I340)*D340))</f>
        <v>3000.0000000000005</v>
      </c>
      <c r="L340" s="13">
        <f t="shared" si="621"/>
        <v>6000</v>
      </c>
    </row>
    <row r="341" spans="1:12" s="12" customFormat="1" ht="15.75">
      <c r="A341" s="8">
        <v>43250</v>
      </c>
      <c r="B341" s="9" t="s">
        <v>112</v>
      </c>
      <c r="C341" s="9">
        <v>250</v>
      </c>
      <c r="D341" s="9">
        <v>3000</v>
      </c>
      <c r="E341" s="9"/>
      <c r="F341" s="9" t="s">
        <v>10</v>
      </c>
      <c r="G341" s="10">
        <v>6</v>
      </c>
      <c r="H341" s="10">
        <v>7</v>
      </c>
      <c r="I341" s="10">
        <v>8</v>
      </c>
      <c r="J341" s="13">
        <f t="shared" si="620"/>
        <v>3000</v>
      </c>
      <c r="K341" s="13">
        <f>IF(I341=0,"0.00",IF(F341="BUY",(I341-H341)*D341,(H341-I341)*D341))</f>
        <v>3000</v>
      </c>
      <c r="L341" s="13">
        <f t="shared" si="621"/>
        <v>6000</v>
      </c>
    </row>
    <row r="342" spans="1:12" s="12" customFormat="1" ht="15.75">
      <c r="A342" s="8">
        <v>43249</v>
      </c>
      <c r="B342" s="9" t="s">
        <v>111</v>
      </c>
      <c r="C342" s="9">
        <v>85</v>
      </c>
      <c r="D342" s="9">
        <v>7500</v>
      </c>
      <c r="E342" s="9"/>
      <c r="F342" s="9" t="s">
        <v>10</v>
      </c>
      <c r="G342" s="10">
        <v>2.5</v>
      </c>
      <c r="H342" s="10">
        <v>3</v>
      </c>
      <c r="I342" s="10">
        <v>3.5</v>
      </c>
      <c r="J342" s="13">
        <f t="shared" si="620"/>
        <v>3750</v>
      </c>
      <c r="K342" s="13">
        <v>0</v>
      </c>
      <c r="L342" s="13">
        <f t="shared" si="621"/>
        <v>3750</v>
      </c>
    </row>
    <row r="343" spans="1:12" s="12" customFormat="1" ht="15.75">
      <c r="A343" s="8">
        <v>43248</v>
      </c>
      <c r="B343" s="9" t="s">
        <v>110</v>
      </c>
      <c r="C343" s="9">
        <v>50</v>
      </c>
      <c r="D343" s="9">
        <v>9000</v>
      </c>
      <c r="E343" s="9"/>
      <c r="F343" s="9" t="s">
        <v>10</v>
      </c>
      <c r="G343" s="10">
        <v>0.5</v>
      </c>
      <c r="H343" s="10">
        <v>1</v>
      </c>
      <c r="I343" s="10">
        <v>1.5</v>
      </c>
      <c r="J343" s="13">
        <f t="shared" si="620"/>
        <v>4500</v>
      </c>
      <c r="K343" s="13">
        <v>0</v>
      </c>
      <c r="L343" s="13">
        <f t="shared" si="621"/>
        <v>4500</v>
      </c>
    </row>
    <row r="344" spans="1:12" s="12" customFormat="1" ht="15.75">
      <c r="A344" s="8">
        <v>43244</v>
      </c>
      <c r="B344" s="9" t="s">
        <v>77</v>
      </c>
      <c r="C344" s="9">
        <v>460</v>
      </c>
      <c r="D344" s="9">
        <v>1100</v>
      </c>
      <c r="E344" s="9"/>
      <c r="F344" s="9" t="s">
        <v>10</v>
      </c>
      <c r="G344" s="10">
        <v>13.5</v>
      </c>
      <c r="H344" s="10">
        <v>15.5</v>
      </c>
      <c r="I344" s="10">
        <v>17.5</v>
      </c>
      <c r="J344" s="13">
        <f t="shared" si="620"/>
        <v>2200</v>
      </c>
      <c r="K344" s="13">
        <f>IF(I344=0,"0.00",IF(F344="BUY",(I344-H344)*D344,(H344-I344)*D344))</f>
        <v>2200</v>
      </c>
      <c r="L344" s="13">
        <f t="shared" si="621"/>
        <v>4400</v>
      </c>
    </row>
    <row r="345" spans="1:12" s="12" customFormat="1" ht="15.75">
      <c r="A345" s="8">
        <v>43243</v>
      </c>
      <c r="B345" s="9" t="s">
        <v>109</v>
      </c>
      <c r="C345" s="9">
        <v>540</v>
      </c>
      <c r="D345" s="9">
        <v>1000</v>
      </c>
      <c r="E345" s="9"/>
      <c r="F345" s="9" t="s">
        <v>10</v>
      </c>
      <c r="G345" s="10">
        <v>9.5</v>
      </c>
      <c r="H345" s="10">
        <v>11.5</v>
      </c>
      <c r="I345" s="10">
        <v>13.5</v>
      </c>
      <c r="J345" s="13">
        <f t="shared" si="620"/>
        <v>2000</v>
      </c>
      <c r="K345" s="13">
        <v>0</v>
      </c>
      <c r="L345" s="13">
        <f t="shared" si="621"/>
        <v>2000</v>
      </c>
    </row>
    <row r="346" spans="1:12" s="12" customFormat="1" ht="15.75">
      <c r="A346" s="8">
        <v>43242</v>
      </c>
      <c r="B346" s="9" t="s">
        <v>108</v>
      </c>
      <c r="C346" s="9">
        <v>120</v>
      </c>
      <c r="D346" s="9">
        <v>4500</v>
      </c>
      <c r="E346" s="9"/>
      <c r="F346" s="9" t="s">
        <v>10</v>
      </c>
      <c r="G346" s="10">
        <v>2.5</v>
      </c>
      <c r="H346" s="10">
        <v>3.5</v>
      </c>
      <c r="I346" s="10">
        <v>4.5</v>
      </c>
      <c r="J346" s="13">
        <f t="shared" si="620"/>
        <v>4500</v>
      </c>
      <c r="K346" s="13">
        <v>0</v>
      </c>
      <c r="L346" s="13">
        <f t="shared" si="621"/>
        <v>4500</v>
      </c>
    </row>
    <row r="347" spans="1:12" s="12" customFormat="1" ht="15.75">
      <c r="A347" s="8">
        <v>43242</v>
      </c>
      <c r="B347" s="9" t="s">
        <v>107</v>
      </c>
      <c r="C347" s="9">
        <v>660</v>
      </c>
      <c r="D347" s="9">
        <v>1200</v>
      </c>
      <c r="E347" s="9"/>
      <c r="F347" s="9" t="s">
        <v>10</v>
      </c>
      <c r="G347" s="10">
        <v>10.5</v>
      </c>
      <c r="H347" s="10">
        <v>12.5</v>
      </c>
      <c r="I347" s="10">
        <v>14.5</v>
      </c>
      <c r="J347" s="13">
        <f t="shared" si="620"/>
        <v>2400</v>
      </c>
      <c r="K347" s="13">
        <v>0</v>
      </c>
      <c r="L347" s="13">
        <f t="shared" si="621"/>
        <v>2400</v>
      </c>
    </row>
    <row r="348" spans="1:12" s="12" customFormat="1" ht="15.75">
      <c r="A348" s="8">
        <v>43241</v>
      </c>
      <c r="B348" s="9" t="s">
        <v>106</v>
      </c>
      <c r="C348" s="9">
        <v>110</v>
      </c>
      <c r="D348" s="9">
        <v>4500</v>
      </c>
      <c r="E348" s="9"/>
      <c r="F348" s="9" t="s">
        <v>10</v>
      </c>
      <c r="G348" s="10">
        <v>2.2999999999999998</v>
      </c>
      <c r="H348" s="10">
        <v>0.3</v>
      </c>
      <c r="I348" s="10">
        <v>0</v>
      </c>
      <c r="J348" s="13">
        <f t="shared" si="620"/>
        <v>-8999.9999999999982</v>
      </c>
      <c r="K348" s="13" t="str">
        <f>IF(I348=0,"0.00",IF(F348="BUY",(I348-H348)*D348,(H348-I348)*D348))</f>
        <v>0.00</v>
      </c>
      <c r="L348" s="13">
        <f t="shared" si="621"/>
        <v>-8999.9999999999982</v>
      </c>
    </row>
    <row r="349" spans="1:12" s="12" customFormat="1" ht="15.75">
      <c r="A349" s="8">
        <v>43238</v>
      </c>
      <c r="B349" s="9" t="s">
        <v>105</v>
      </c>
      <c r="C349" s="9">
        <v>5700</v>
      </c>
      <c r="D349" s="9">
        <v>125</v>
      </c>
      <c r="E349" s="9"/>
      <c r="F349" s="9" t="s">
        <v>10</v>
      </c>
      <c r="G349" s="10">
        <v>175</v>
      </c>
      <c r="H349" s="10">
        <v>225</v>
      </c>
      <c r="I349" s="10">
        <v>275</v>
      </c>
      <c r="J349" s="13">
        <f t="shared" si="620"/>
        <v>6250</v>
      </c>
      <c r="K349" s="13">
        <f>IF(I349=0,"0.00",IF(F349="BUY",(I349-H349)*D349,(H349-I349)*D349))</f>
        <v>6250</v>
      </c>
      <c r="L349" s="13">
        <f t="shared" si="621"/>
        <v>12500</v>
      </c>
    </row>
    <row r="350" spans="1:12" s="12" customFormat="1" ht="15.75">
      <c r="A350" s="8">
        <v>43238</v>
      </c>
      <c r="B350" s="9" t="s">
        <v>49</v>
      </c>
      <c r="C350" s="9">
        <v>570</v>
      </c>
      <c r="D350" s="9">
        <v>1000</v>
      </c>
      <c r="E350" s="9"/>
      <c r="F350" s="9" t="s">
        <v>10</v>
      </c>
      <c r="G350" s="10">
        <v>18</v>
      </c>
      <c r="H350" s="10">
        <v>20</v>
      </c>
      <c r="I350" s="10">
        <v>22</v>
      </c>
      <c r="J350" s="13">
        <f t="shared" si="620"/>
        <v>2000</v>
      </c>
      <c r="K350" s="13">
        <f>IF(I350=0,"0.00",IF(F350="BUY",(I350-H350)*D350,(H350-I350)*D350))</f>
        <v>2000</v>
      </c>
      <c r="L350" s="13">
        <f t="shared" si="621"/>
        <v>4000</v>
      </c>
    </row>
    <row r="351" spans="1:12" s="12" customFormat="1" ht="15.75">
      <c r="A351" s="8">
        <v>43237</v>
      </c>
      <c r="B351" s="9" t="s">
        <v>104</v>
      </c>
      <c r="C351" s="9">
        <v>2000</v>
      </c>
      <c r="D351" s="9">
        <v>500</v>
      </c>
      <c r="E351" s="9"/>
      <c r="F351" s="9" t="s">
        <v>10</v>
      </c>
      <c r="G351" s="10">
        <v>36</v>
      </c>
      <c r="H351" s="10">
        <v>40</v>
      </c>
      <c r="I351" s="10">
        <v>44</v>
      </c>
      <c r="J351" s="13">
        <f t="shared" si="620"/>
        <v>2000</v>
      </c>
      <c r="K351" s="13">
        <f>IF(I351=0,"0.00",IF(F351="BUY",(I351-H351)*D351,(H351-I351)*D351))</f>
        <v>2000</v>
      </c>
      <c r="L351" s="13">
        <f t="shared" si="621"/>
        <v>4000</v>
      </c>
    </row>
    <row r="352" spans="1:12" s="12" customFormat="1" ht="15.75">
      <c r="A352" s="8">
        <v>43237</v>
      </c>
      <c r="B352" s="9" t="s">
        <v>103</v>
      </c>
      <c r="C352" s="9">
        <v>15</v>
      </c>
      <c r="D352" s="9">
        <v>28000</v>
      </c>
      <c r="E352" s="9"/>
      <c r="F352" s="9" t="s">
        <v>10</v>
      </c>
      <c r="G352" s="10">
        <v>1.8</v>
      </c>
      <c r="H352" s="10">
        <v>2</v>
      </c>
      <c r="I352" s="10">
        <v>2.2000000000000002</v>
      </c>
      <c r="J352" s="13">
        <f t="shared" si="620"/>
        <v>5599.9999999999991</v>
      </c>
      <c r="K352" s="13">
        <v>0</v>
      </c>
      <c r="L352" s="13">
        <f t="shared" si="621"/>
        <v>5599.9999999999991</v>
      </c>
    </row>
    <row r="353" spans="1:12" s="12" customFormat="1" ht="15.75">
      <c r="A353" s="8">
        <v>43236</v>
      </c>
      <c r="B353" s="9" t="s">
        <v>102</v>
      </c>
      <c r="C353" s="9">
        <v>1560</v>
      </c>
      <c r="D353" s="9">
        <v>600</v>
      </c>
      <c r="E353" s="9"/>
      <c r="F353" s="9" t="s">
        <v>10</v>
      </c>
      <c r="G353" s="10">
        <v>31</v>
      </c>
      <c r="H353" s="10">
        <v>35</v>
      </c>
      <c r="I353" s="10">
        <v>39</v>
      </c>
      <c r="J353" s="13">
        <f t="shared" si="620"/>
        <v>2400</v>
      </c>
      <c r="K353" s="13">
        <f>IF(I353=0,"0.00",IF(F353="BUY",(I353-H353)*D353,(H353-I353)*D353))</f>
        <v>2400</v>
      </c>
      <c r="L353" s="13">
        <f t="shared" si="621"/>
        <v>4800</v>
      </c>
    </row>
    <row r="354" spans="1:12" s="12" customFormat="1" ht="15.75">
      <c r="A354" s="8">
        <v>43235</v>
      </c>
      <c r="B354" s="9" t="s">
        <v>101</v>
      </c>
      <c r="C354" s="9">
        <v>70</v>
      </c>
      <c r="D354" s="9">
        <v>5500</v>
      </c>
      <c r="E354" s="9"/>
      <c r="F354" s="9" t="s">
        <v>10</v>
      </c>
      <c r="G354" s="10">
        <v>1.7</v>
      </c>
      <c r="H354" s="10">
        <v>2.2000000000000002</v>
      </c>
      <c r="I354" s="10">
        <v>2.7</v>
      </c>
      <c r="J354" s="13">
        <f t="shared" si="620"/>
        <v>2750.0000000000014</v>
      </c>
      <c r="K354" s="13">
        <v>0</v>
      </c>
      <c r="L354" s="13">
        <f t="shared" si="621"/>
        <v>2750.0000000000014</v>
      </c>
    </row>
    <row r="355" spans="1:12" s="12" customFormat="1" ht="15.75">
      <c r="A355" s="8">
        <v>43229</v>
      </c>
      <c r="B355" s="9" t="s">
        <v>83</v>
      </c>
      <c r="C355" s="9">
        <v>180</v>
      </c>
      <c r="D355" s="9">
        <v>4500</v>
      </c>
      <c r="E355" s="9"/>
      <c r="F355" s="9" t="s">
        <v>10</v>
      </c>
      <c r="G355" s="10">
        <v>6.9</v>
      </c>
      <c r="H355" s="10">
        <v>7.4</v>
      </c>
      <c r="I355" s="10">
        <v>7.9</v>
      </c>
      <c r="J355" s="13">
        <f t="shared" si="620"/>
        <v>2250</v>
      </c>
      <c r="K355" s="13">
        <v>0</v>
      </c>
      <c r="L355" s="13">
        <f t="shared" si="621"/>
        <v>2250</v>
      </c>
    </row>
    <row r="356" spans="1:12" s="12" customFormat="1" ht="15.75">
      <c r="A356" s="8">
        <v>43229</v>
      </c>
      <c r="B356" s="9" t="s">
        <v>100</v>
      </c>
      <c r="C356" s="9">
        <v>440</v>
      </c>
      <c r="D356" s="9">
        <v>2000</v>
      </c>
      <c r="E356" s="9"/>
      <c r="F356" s="9" t="s">
        <v>10</v>
      </c>
      <c r="G356" s="10">
        <v>15.5</v>
      </c>
      <c r="H356" s="10">
        <v>16.5</v>
      </c>
      <c r="I356" s="10">
        <v>17.5</v>
      </c>
      <c r="J356" s="13">
        <f t="shared" si="620"/>
        <v>2000</v>
      </c>
      <c r="K356" s="13">
        <f>IF(I356=0,"0.00",IF(F356="BUY",(I356-H356)*D356,(H356-I356)*D356))</f>
        <v>2000</v>
      </c>
      <c r="L356" s="13">
        <f t="shared" si="621"/>
        <v>4000</v>
      </c>
    </row>
    <row r="357" spans="1:12" s="12" customFormat="1" ht="15.75">
      <c r="A357" s="8">
        <v>43229</v>
      </c>
      <c r="B357" s="9" t="s">
        <v>100</v>
      </c>
      <c r="C357" s="9">
        <v>440</v>
      </c>
      <c r="D357" s="9">
        <v>2000</v>
      </c>
      <c r="E357" s="9"/>
      <c r="F357" s="9" t="s">
        <v>10</v>
      </c>
      <c r="G357" s="10">
        <v>13</v>
      </c>
      <c r="H357" s="10">
        <v>14</v>
      </c>
      <c r="I357" s="10">
        <v>15</v>
      </c>
      <c r="J357" s="13">
        <f t="shared" si="620"/>
        <v>2000</v>
      </c>
      <c r="K357" s="13">
        <f>IF(I357=0,"0.00",IF(F357="BUY",(I357-H357)*D357,(H357-I357)*D357))</f>
        <v>2000</v>
      </c>
      <c r="L357" s="13">
        <f t="shared" si="621"/>
        <v>4000</v>
      </c>
    </row>
    <row r="358" spans="1:12" s="12" customFormat="1" ht="15.75">
      <c r="A358" s="8">
        <v>43229</v>
      </c>
      <c r="B358" s="9" t="s">
        <v>99</v>
      </c>
      <c r="C358" s="9">
        <v>4000</v>
      </c>
      <c r="D358" s="9">
        <v>200</v>
      </c>
      <c r="E358" s="9"/>
      <c r="F358" s="9" t="s">
        <v>10</v>
      </c>
      <c r="G358" s="10">
        <v>80</v>
      </c>
      <c r="H358" s="10">
        <v>90</v>
      </c>
      <c r="I358" s="10">
        <v>100</v>
      </c>
      <c r="J358" s="13">
        <f t="shared" si="620"/>
        <v>2000</v>
      </c>
      <c r="K358" s="13">
        <v>0</v>
      </c>
      <c r="L358" s="13">
        <f t="shared" si="621"/>
        <v>2000</v>
      </c>
    </row>
    <row r="359" spans="1:12" s="12" customFormat="1" ht="15.75">
      <c r="A359" s="8">
        <v>43224</v>
      </c>
      <c r="B359" s="9" t="s">
        <v>98</v>
      </c>
      <c r="C359" s="9">
        <v>240</v>
      </c>
      <c r="D359" s="9">
        <v>2500</v>
      </c>
      <c r="E359" s="9"/>
      <c r="F359" s="9" t="s">
        <v>10</v>
      </c>
      <c r="G359" s="10">
        <v>9.1999999999999993</v>
      </c>
      <c r="H359" s="10">
        <v>10.199999999999999</v>
      </c>
      <c r="I359" s="10">
        <v>11.2</v>
      </c>
      <c r="J359" s="13">
        <f t="shared" si="620"/>
        <v>2500</v>
      </c>
      <c r="K359" s="13">
        <v>0</v>
      </c>
      <c r="L359" s="13">
        <f t="shared" si="621"/>
        <v>2500</v>
      </c>
    </row>
    <row r="360" spans="1:12" s="12" customFormat="1" ht="15.75">
      <c r="A360" s="8">
        <v>43223</v>
      </c>
      <c r="B360" s="9" t="s">
        <v>97</v>
      </c>
      <c r="C360" s="9">
        <v>660</v>
      </c>
      <c r="D360" s="9">
        <v>1500</v>
      </c>
      <c r="E360" s="9"/>
      <c r="F360" s="9" t="s">
        <v>10</v>
      </c>
      <c r="G360" s="10">
        <v>19.5</v>
      </c>
      <c r="H360" s="10">
        <v>21.5</v>
      </c>
      <c r="I360" s="10">
        <v>23.5</v>
      </c>
      <c r="J360" s="13">
        <f t="shared" si="620"/>
        <v>3000</v>
      </c>
      <c r="K360" s="13">
        <f>IF(I360=0,"0.00",IF(F360="BUY",(I360-H360)*D360,(H360-I360)*D360))</f>
        <v>3000</v>
      </c>
      <c r="L360" s="13">
        <f t="shared" si="621"/>
        <v>6000</v>
      </c>
    </row>
    <row r="361" spans="1:12" s="12" customFormat="1" ht="15.75">
      <c r="A361" s="8">
        <v>43222</v>
      </c>
      <c r="B361" s="9" t="s">
        <v>95</v>
      </c>
      <c r="C361" s="9">
        <v>1300</v>
      </c>
      <c r="D361" s="9">
        <v>800</v>
      </c>
      <c r="E361" s="9"/>
      <c r="F361" s="9" t="s">
        <v>10</v>
      </c>
      <c r="G361" s="10">
        <v>24</v>
      </c>
      <c r="H361" s="10">
        <v>27</v>
      </c>
      <c r="I361" s="10">
        <v>30</v>
      </c>
      <c r="J361" s="13">
        <f t="shared" si="620"/>
        <v>2400</v>
      </c>
      <c r="K361" s="13">
        <v>0</v>
      </c>
      <c r="L361" s="13">
        <f t="shared" si="621"/>
        <v>2400</v>
      </c>
    </row>
    <row r="362" spans="1:12" s="12" customFormat="1" ht="15.75">
      <c r="A362" s="8">
        <v>43220</v>
      </c>
      <c r="B362" s="9" t="s">
        <v>81</v>
      </c>
      <c r="C362" s="9">
        <v>350</v>
      </c>
      <c r="D362" s="9">
        <v>1750</v>
      </c>
      <c r="E362" s="9"/>
      <c r="F362" s="9" t="s">
        <v>10</v>
      </c>
      <c r="G362" s="10">
        <v>21</v>
      </c>
      <c r="H362" s="10">
        <v>23</v>
      </c>
      <c r="I362" s="10">
        <v>25</v>
      </c>
      <c r="J362" s="13">
        <f t="shared" ref="J362:J367" si="622">IF(F362="BUY",(H362-G362)*D362,(G362-H362)*D362)</f>
        <v>3500</v>
      </c>
      <c r="K362" s="13">
        <f t="shared" ref="K362:K367" si="623">IF(I362=0,"0.00",IF(F362="BUY",(I362-H362)*D362,(H362-I362)*D362))</f>
        <v>3500</v>
      </c>
      <c r="L362" s="13">
        <f t="shared" ref="L362:L367" si="624">SUM(J362,K362)</f>
        <v>7000</v>
      </c>
    </row>
    <row r="363" spans="1:12" s="12" customFormat="1" ht="15.75">
      <c r="A363" s="8">
        <v>43217</v>
      </c>
      <c r="B363" s="9" t="s">
        <v>82</v>
      </c>
      <c r="C363" s="9">
        <v>200</v>
      </c>
      <c r="D363" s="9">
        <v>1500</v>
      </c>
      <c r="E363" s="9"/>
      <c r="F363" s="9" t="s">
        <v>10</v>
      </c>
      <c r="G363" s="10">
        <v>21</v>
      </c>
      <c r="H363" s="10">
        <v>23</v>
      </c>
      <c r="I363" s="10">
        <v>25</v>
      </c>
      <c r="J363" s="13">
        <f t="shared" si="622"/>
        <v>3000</v>
      </c>
      <c r="K363" s="13">
        <f t="shared" si="623"/>
        <v>3000</v>
      </c>
      <c r="L363" s="13">
        <f t="shared" si="624"/>
        <v>6000</v>
      </c>
    </row>
    <row r="364" spans="1:12" s="12" customFormat="1" ht="15.75">
      <c r="A364" s="8">
        <v>43217</v>
      </c>
      <c r="B364" s="9" t="s">
        <v>83</v>
      </c>
      <c r="C364" s="9">
        <v>170</v>
      </c>
      <c r="D364" s="9">
        <v>4500</v>
      </c>
      <c r="E364" s="9"/>
      <c r="F364" s="9" t="s">
        <v>10</v>
      </c>
      <c r="G364" s="10">
        <v>7.3</v>
      </c>
      <c r="H364" s="10">
        <v>6.3</v>
      </c>
      <c r="I364" s="10">
        <v>0</v>
      </c>
      <c r="J364" s="13">
        <f t="shared" si="622"/>
        <v>-4500</v>
      </c>
      <c r="K364" s="13" t="str">
        <f t="shared" si="623"/>
        <v>0.00</v>
      </c>
      <c r="L364" s="13">
        <f t="shared" si="624"/>
        <v>-4500</v>
      </c>
    </row>
    <row r="365" spans="1:12" s="12" customFormat="1" ht="15.75">
      <c r="A365" s="8">
        <v>43214</v>
      </c>
      <c r="B365" s="9" t="s">
        <v>84</v>
      </c>
      <c r="C365" s="9">
        <v>400</v>
      </c>
      <c r="D365" s="9">
        <v>1300</v>
      </c>
      <c r="E365" s="9"/>
      <c r="F365" s="9" t="s">
        <v>10</v>
      </c>
      <c r="G365" s="10">
        <v>11</v>
      </c>
      <c r="H365" s="10">
        <v>12.5</v>
      </c>
      <c r="I365" s="10">
        <v>14</v>
      </c>
      <c r="J365" s="13">
        <f t="shared" si="622"/>
        <v>1950</v>
      </c>
      <c r="K365" s="13">
        <f t="shared" si="623"/>
        <v>1950</v>
      </c>
      <c r="L365" s="13">
        <f t="shared" si="624"/>
        <v>3900</v>
      </c>
    </row>
    <row r="366" spans="1:12" s="12" customFormat="1" ht="15.75">
      <c r="A366" s="8">
        <v>43214</v>
      </c>
      <c r="B366" s="9" t="s">
        <v>84</v>
      </c>
      <c r="C366" s="9">
        <v>400</v>
      </c>
      <c r="D366" s="9">
        <v>1300</v>
      </c>
      <c r="E366" s="9"/>
      <c r="F366" s="9" t="s">
        <v>10</v>
      </c>
      <c r="G366" s="10">
        <v>20.350000000000001</v>
      </c>
      <c r="H366" s="10">
        <v>21.85</v>
      </c>
      <c r="I366" s="10">
        <v>23.35</v>
      </c>
      <c r="J366" s="13">
        <f t="shared" si="622"/>
        <v>1950</v>
      </c>
      <c r="K366" s="13">
        <f t="shared" si="623"/>
        <v>1950</v>
      </c>
      <c r="L366" s="13">
        <f t="shared" si="624"/>
        <v>3900</v>
      </c>
    </row>
    <row r="367" spans="1:12" s="12" customFormat="1" ht="15.75">
      <c r="A367" s="8">
        <v>43214</v>
      </c>
      <c r="B367" s="9" t="s">
        <v>84</v>
      </c>
      <c r="C367" s="9">
        <v>400</v>
      </c>
      <c r="D367" s="9">
        <v>1300</v>
      </c>
      <c r="E367" s="9"/>
      <c r="F367" s="9" t="s">
        <v>10</v>
      </c>
      <c r="G367" s="10">
        <v>8.3000000000000007</v>
      </c>
      <c r="H367" s="10">
        <v>9.8000000000000007</v>
      </c>
      <c r="I367" s="10">
        <v>11.3</v>
      </c>
      <c r="J367" s="13">
        <f t="shared" si="622"/>
        <v>1950</v>
      </c>
      <c r="K367" s="13">
        <f t="shared" si="623"/>
        <v>1950</v>
      </c>
      <c r="L367" s="13">
        <f t="shared" si="624"/>
        <v>3900</v>
      </c>
    </row>
    <row r="368" spans="1:12" s="12" customFormat="1" ht="15.75">
      <c r="A368" s="8">
        <v>43213</v>
      </c>
      <c r="B368" s="9" t="s">
        <v>85</v>
      </c>
      <c r="C368" s="9">
        <v>860</v>
      </c>
      <c r="D368" s="9">
        <v>700</v>
      </c>
      <c r="E368" s="9"/>
      <c r="F368" s="9" t="s">
        <v>10</v>
      </c>
      <c r="G368" s="10">
        <v>14.5</v>
      </c>
      <c r="H368" s="10">
        <v>8.5</v>
      </c>
      <c r="I368" s="10">
        <v>7.7</v>
      </c>
      <c r="J368" s="13">
        <f t="shared" ref="J368:J382" si="625">IF(F368="BUY",(H368-G368)*D368,(G368-H368)*D368)</f>
        <v>-4200</v>
      </c>
      <c r="K368" s="13">
        <v>0</v>
      </c>
      <c r="L368" s="13">
        <f t="shared" ref="L368:L382" si="626">SUM(J368,K368)</f>
        <v>-4200</v>
      </c>
    </row>
    <row r="369" spans="1:12" s="12" customFormat="1" ht="15.75">
      <c r="A369" s="8">
        <v>43213</v>
      </c>
      <c r="B369" s="9" t="s">
        <v>86</v>
      </c>
      <c r="C369" s="9">
        <v>1200</v>
      </c>
      <c r="D369" s="9">
        <v>800</v>
      </c>
      <c r="E369" s="9"/>
      <c r="F369" s="9" t="s">
        <v>10</v>
      </c>
      <c r="G369" s="10">
        <v>51</v>
      </c>
      <c r="H369" s="10">
        <v>54</v>
      </c>
      <c r="I369" s="10">
        <v>57</v>
      </c>
      <c r="J369" s="13">
        <f t="shared" ref="J369:J379" si="627">IF(F369="BUY",(H369-G369)*D369,(G369-H369)*D369)</f>
        <v>2400</v>
      </c>
      <c r="K369" s="13">
        <v>0</v>
      </c>
      <c r="L369" s="13">
        <f t="shared" ref="L369:L379" si="628">SUM(J369,K369)</f>
        <v>2400</v>
      </c>
    </row>
    <row r="370" spans="1:12" s="12" customFormat="1" ht="15.75">
      <c r="A370" s="8">
        <v>43213</v>
      </c>
      <c r="B370" s="9" t="s">
        <v>86</v>
      </c>
      <c r="C370" s="9">
        <v>1200</v>
      </c>
      <c r="D370" s="9">
        <v>800</v>
      </c>
      <c r="E370" s="9"/>
      <c r="F370" s="9" t="s">
        <v>10</v>
      </c>
      <c r="G370" s="10">
        <v>34</v>
      </c>
      <c r="H370" s="10">
        <v>37</v>
      </c>
      <c r="I370" s="10">
        <v>40</v>
      </c>
      <c r="J370" s="13">
        <f t="shared" si="627"/>
        <v>2400</v>
      </c>
      <c r="K370" s="13">
        <f>IF(I370=0,"0.00",IF(F370="BUY",(I370-H370)*D370,(H370-I370)*D370))</f>
        <v>2400</v>
      </c>
      <c r="L370" s="13">
        <f t="shared" si="628"/>
        <v>4800</v>
      </c>
    </row>
    <row r="371" spans="1:12" s="12" customFormat="1" ht="15.75">
      <c r="A371" s="8">
        <v>43209</v>
      </c>
      <c r="B371" s="9" t="s">
        <v>87</v>
      </c>
      <c r="C371" s="9">
        <v>85</v>
      </c>
      <c r="D371" s="9">
        <v>8000</v>
      </c>
      <c r="E371" s="9"/>
      <c r="F371" s="9" t="s">
        <v>10</v>
      </c>
      <c r="G371" s="10">
        <v>2</v>
      </c>
      <c r="H371" s="10">
        <v>2.5</v>
      </c>
      <c r="I371" s="10">
        <v>3</v>
      </c>
      <c r="J371" s="13">
        <f t="shared" si="627"/>
        <v>4000</v>
      </c>
      <c r="K371" s="13">
        <f>IF(I371=0,"0.00",IF(F371="BUY",(I371-H371)*D371,(H371-I371)*D371))</f>
        <v>4000</v>
      </c>
      <c r="L371" s="13">
        <f t="shared" si="628"/>
        <v>8000</v>
      </c>
    </row>
    <row r="372" spans="1:12" s="12" customFormat="1" ht="15.75">
      <c r="A372" s="8">
        <v>43209</v>
      </c>
      <c r="B372" s="9" t="s">
        <v>88</v>
      </c>
      <c r="C372" s="9">
        <v>960</v>
      </c>
      <c r="D372" s="9">
        <v>1500</v>
      </c>
      <c r="E372" s="9"/>
      <c r="F372" s="9" t="s">
        <v>10</v>
      </c>
      <c r="G372" s="10">
        <v>15.6</v>
      </c>
      <c r="H372" s="10">
        <v>17.149999999999999</v>
      </c>
      <c r="I372" s="10">
        <v>19.149999999999999</v>
      </c>
      <c r="J372" s="13">
        <f t="shared" si="627"/>
        <v>2324.9999999999982</v>
      </c>
      <c r="K372" s="13">
        <v>0</v>
      </c>
      <c r="L372" s="13">
        <f t="shared" si="628"/>
        <v>2324.9999999999982</v>
      </c>
    </row>
    <row r="373" spans="1:12" s="12" customFormat="1" ht="15.75">
      <c r="A373" s="8">
        <v>43207</v>
      </c>
      <c r="B373" s="9" t="s">
        <v>44</v>
      </c>
      <c r="C373" s="9">
        <v>1520</v>
      </c>
      <c r="D373" s="9">
        <v>600</v>
      </c>
      <c r="E373" s="9"/>
      <c r="F373" s="9" t="s">
        <v>10</v>
      </c>
      <c r="G373" s="10">
        <v>15.6</v>
      </c>
      <c r="H373" s="10">
        <v>18.95</v>
      </c>
      <c r="I373" s="10">
        <v>23.6</v>
      </c>
      <c r="J373" s="13">
        <f t="shared" si="627"/>
        <v>2009.9999999999998</v>
      </c>
      <c r="K373" s="13">
        <v>0</v>
      </c>
      <c r="L373" s="13">
        <f t="shared" si="628"/>
        <v>2009.9999999999998</v>
      </c>
    </row>
    <row r="374" spans="1:12" s="12" customFormat="1" ht="15.75">
      <c r="A374" s="8">
        <v>43206</v>
      </c>
      <c r="B374" s="9" t="s">
        <v>89</v>
      </c>
      <c r="C374" s="9">
        <v>155</v>
      </c>
      <c r="D374" s="9">
        <v>4000</v>
      </c>
      <c r="E374" s="9"/>
      <c r="F374" s="9" t="s">
        <v>10</v>
      </c>
      <c r="G374" s="10">
        <v>2.5</v>
      </c>
      <c r="H374" s="10">
        <v>3.5</v>
      </c>
      <c r="I374" s="10">
        <v>4.5</v>
      </c>
      <c r="J374" s="13">
        <f t="shared" si="627"/>
        <v>4000</v>
      </c>
      <c r="K374" s="13">
        <v>0</v>
      </c>
      <c r="L374" s="13">
        <f t="shared" si="628"/>
        <v>4000</v>
      </c>
    </row>
    <row r="375" spans="1:12" s="12" customFormat="1" ht="15.75">
      <c r="A375" s="8">
        <v>43203</v>
      </c>
      <c r="B375" s="9" t="s">
        <v>90</v>
      </c>
      <c r="C375" s="9">
        <v>320</v>
      </c>
      <c r="D375" s="9">
        <v>2000</v>
      </c>
      <c r="E375" s="9"/>
      <c r="F375" s="9" t="s">
        <v>10</v>
      </c>
      <c r="G375" s="10">
        <v>12</v>
      </c>
      <c r="H375" s="10">
        <v>13</v>
      </c>
      <c r="I375" s="10">
        <v>0</v>
      </c>
      <c r="J375" s="13">
        <f t="shared" si="627"/>
        <v>2000</v>
      </c>
      <c r="K375" s="13" t="str">
        <f>IF(I375=0,"0.00",IF(F375="BUY",(I375-H375)*D375,(H375-I375)*D375))</f>
        <v>0.00</v>
      </c>
      <c r="L375" s="13">
        <f t="shared" si="628"/>
        <v>2000</v>
      </c>
    </row>
    <row r="376" spans="1:12" s="12" customFormat="1" ht="15.75">
      <c r="A376" s="8">
        <v>43202</v>
      </c>
      <c r="B376" s="9" t="s">
        <v>91</v>
      </c>
      <c r="C376" s="9">
        <v>540</v>
      </c>
      <c r="D376" s="9">
        <v>1000</v>
      </c>
      <c r="E376" s="9"/>
      <c r="F376" s="9" t="s">
        <v>10</v>
      </c>
      <c r="G376" s="10">
        <v>16.5</v>
      </c>
      <c r="H376" s="10">
        <v>17.5</v>
      </c>
      <c r="I376" s="10">
        <v>18.5</v>
      </c>
      <c r="J376" s="13">
        <f t="shared" si="627"/>
        <v>1000</v>
      </c>
      <c r="K376" s="13">
        <f>IF(I376=0,"0.00",IF(F376="BUY",(I376-H376)*D376,(H376-I376)*D376))</f>
        <v>1000</v>
      </c>
      <c r="L376" s="13">
        <f t="shared" si="628"/>
        <v>2000</v>
      </c>
    </row>
    <row r="377" spans="1:12" s="12" customFormat="1" ht="15.75">
      <c r="A377" s="8">
        <v>43201</v>
      </c>
      <c r="B377" s="9" t="s">
        <v>92</v>
      </c>
      <c r="C377" s="9">
        <v>270</v>
      </c>
      <c r="D377" s="9">
        <v>2500</v>
      </c>
      <c r="E377" s="9"/>
      <c r="F377" s="9" t="s">
        <v>10</v>
      </c>
      <c r="G377" s="10">
        <v>12.2</v>
      </c>
      <c r="H377" s="10">
        <v>13.2</v>
      </c>
      <c r="I377" s="10">
        <v>14.2</v>
      </c>
      <c r="J377" s="13">
        <f t="shared" si="627"/>
        <v>2500</v>
      </c>
      <c r="K377" s="13">
        <f>IF(I377=0,"0.00",IF(F377="BUY",(I377-H377)*D377,(H377-I377)*D377))</f>
        <v>2500</v>
      </c>
      <c r="L377" s="13">
        <f t="shared" si="628"/>
        <v>5000</v>
      </c>
    </row>
    <row r="378" spans="1:12" s="12" customFormat="1" ht="15.75">
      <c r="A378" s="8">
        <v>43196</v>
      </c>
      <c r="B378" s="9" t="s">
        <v>24</v>
      </c>
      <c r="C378" s="9">
        <v>1600</v>
      </c>
      <c r="D378" s="9">
        <v>600</v>
      </c>
      <c r="E378" s="9"/>
      <c r="F378" s="9" t="s">
        <v>10</v>
      </c>
      <c r="G378" s="10">
        <v>38</v>
      </c>
      <c r="H378" s="10">
        <v>42</v>
      </c>
      <c r="I378" s="10">
        <v>46</v>
      </c>
      <c r="J378" s="13">
        <f t="shared" si="627"/>
        <v>2400</v>
      </c>
      <c r="K378" s="13">
        <f>IF(I378=0,"0.00",IF(F378="BUY",(I378-H378)*D378,(H378-I378)*D378))</f>
        <v>2400</v>
      </c>
      <c r="L378" s="13">
        <f t="shared" si="628"/>
        <v>4800</v>
      </c>
    </row>
    <row r="379" spans="1:12" s="12" customFormat="1" ht="15.75">
      <c r="A379" s="8">
        <v>43195</v>
      </c>
      <c r="B379" s="9" t="s">
        <v>83</v>
      </c>
      <c r="C379" s="9">
        <v>170</v>
      </c>
      <c r="D379" s="9">
        <v>4500</v>
      </c>
      <c r="E379" s="9"/>
      <c r="F379" s="9" t="s">
        <v>10</v>
      </c>
      <c r="G379" s="10">
        <v>6.2</v>
      </c>
      <c r="H379" s="10">
        <v>6.7</v>
      </c>
      <c r="I379" s="10">
        <v>7.2</v>
      </c>
      <c r="J379" s="13">
        <f t="shared" si="627"/>
        <v>2250</v>
      </c>
      <c r="K379" s="13">
        <f>IF(I379=0,"0.00",IF(F379="BUY",(I379-H379)*D379,(H379-I379)*D379))</f>
        <v>2250</v>
      </c>
      <c r="L379" s="13">
        <f t="shared" si="628"/>
        <v>4500</v>
      </c>
    </row>
    <row r="380" spans="1:12" s="12" customFormat="1" ht="15.75">
      <c r="A380" s="8">
        <v>43194</v>
      </c>
      <c r="B380" s="9" t="s">
        <v>93</v>
      </c>
      <c r="C380" s="9">
        <v>210</v>
      </c>
      <c r="D380" s="9">
        <v>2800</v>
      </c>
      <c r="E380" s="9"/>
      <c r="F380" s="9" t="s">
        <v>10</v>
      </c>
      <c r="G380" s="10">
        <v>5.5</v>
      </c>
      <c r="H380" s="10">
        <v>6.2</v>
      </c>
      <c r="I380" s="10">
        <v>7.1</v>
      </c>
      <c r="J380" s="13">
        <f t="shared" ref="J380" si="629">IF(F380="BUY",(H380-G380)*D380,(G380-H380)*D380)</f>
        <v>1960.0000000000005</v>
      </c>
      <c r="K380" s="13">
        <v>0</v>
      </c>
      <c r="L380" s="13">
        <f t="shared" ref="L380" si="630">SUM(J380,K380)</f>
        <v>1960.0000000000005</v>
      </c>
    </row>
    <row r="381" spans="1:12" s="12" customFormat="1" ht="15.75">
      <c r="A381" s="8">
        <v>43194</v>
      </c>
      <c r="B381" s="9" t="s">
        <v>94</v>
      </c>
      <c r="C381" s="9">
        <v>360</v>
      </c>
      <c r="D381" s="9">
        <v>1500</v>
      </c>
      <c r="E381" s="9"/>
      <c r="F381" s="9" t="s">
        <v>10</v>
      </c>
      <c r="G381" s="10">
        <v>12</v>
      </c>
      <c r="H381" s="10">
        <v>13.35</v>
      </c>
      <c r="I381" s="10">
        <v>15</v>
      </c>
      <c r="J381" s="13">
        <f t="shared" si="625"/>
        <v>2024.9999999999995</v>
      </c>
      <c r="K381" s="13">
        <v>0</v>
      </c>
      <c r="L381" s="13">
        <f t="shared" si="626"/>
        <v>2024.9999999999995</v>
      </c>
    </row>
    <row r="382" spans="1:12" s="12" customFormat="1" ht="15.75">
      <c r="A382" s="8">
        <v>43192</v>
      </c>
      <c r="B382" s="9" t="s">
        <v>95</v>
      </c>
      <c r="C382" s="9">
        <v>1100</v>
      </c>
      <c r="D382" s="9">
        <v>800</v>
      </c>
      <c r="E382" s="9"/>
      <c r="F382" s="9" t="s">
        <v>10</v>
      </c>
      <c r="G382" s="10">
        <v>25</v>
      </c>
      <c r="H382" s="10">
        <v>28</v>
      </c>
      <c r="I382" s="10">
        <v>31</v>
      </c>
      <c r="J382" s="13">
        <f t="shared" si="625"/>
        <v>2400</v>
      </c>
      <c r="K382" s="13">
        <f t="shared" ref="K382" si="631">IF(I382=0,"0.00",IF(F382="BUY",(I382-H382)*D382,(H382-I382)*D382))</f>
        <v>2400</v>
      </c>
      <c r="L382" s="13">
        <f t="shared" si="626"/>
        <v>4800</v>
      </c>
    </row>
    <row r="383" spans="1:12" s="12" customFormat="1" ht="15.75">
      <c r="A383" s="8">
        <v>43187</v>
      </c>
      <c r="B383" s="9" t="s">
        <v>66</v>
      </c>
      <c r="C383" s="9">
        <v>940</v>
      </c>
      <c r="D383" s="9">
        <v>1500</v>
      </c>
      <c r="E383" s="9"/>
      <c r="F383" s="9" t="s">
        <v>10</v>
      </c>
      <c r="G383" s="10">
        <v>12</v>
      </c>
      <c r="H383" s="10">
        <v>14</v>
      </c>
      <c r="I383" s="10">
        <v>16</v>
      </c>
      <c r="J383" s="13">
        <f t="shared" ref="J383:J406" si="632">IF(F383="BUY",(H383-G383)*D383,(G383-H383)*D383)</f>
        <v>3000</v>
      </c>
      <c r="K383" s="13">
        <f t="shared" ref="K383:K402" si="633">IF(I383=0,"0.00",IF(F383="BUY",(I383-H383)*D383,(H383-I383)*D383))</f>
        <v>3000</v>
      </c>
      <c r="L383" s="13">
        <f t="shared" ref="L383:L406" si="634">SUM(J383,K383)</f>
        <v>6000</v>
      </c>
    </row>
    <row r="384" spans="1:12" s="12" customFormat="1" ht="15.75">
      <c r="A384" s="8">
        <v>43187</v>
      </c>
      <c r="B384" s="9" t="s">
        <v>67</v>
      </c>
      <c r="C384" s="9">
        <v>255</v>
      </c>
      <c r="D384" s="9">
        <v>2200</v>
      </c>
      <c r="E384" s="9"/>
      <c r="F384" s="9" t="s">
        <v>10</v>
      </c>
      <c r="G384" s="10">
        <v>4.5</v>
      </c>
      <c r="H384" s="10">
        <v>2.2999999999999998</v>
      </c>
      <c r="I384" s="10">
        <v>0</v>
      </c>
      <c r="J384" s="13">
        <f t="shared" si="632"/>
        <v>-4840</v>
      </c>
      <c r="K384" s="13" t="str">
        <f t="shared" si="633"/>
        <v>0.00</v>
      </c>
      <c r="L384" s="13">
        <f t="shared" si="634"/>
        <v>-4840</v>
      </c>
    </row>
    <row r="385" spans="1:12" s="12" customFormat="1" ht="15.75">
      <c r="A385" s="8">
        <v>43185</v>
      </c>
      <c r="B385" s="9" t="s">
        <v>66</v>
      </c>
      <c r="C385" s="9">
        <v>920</v>
      </c>
      <c r="D385" s="9">
        <v>1500</v>
      </c>
      <c r="E385" s="9"/>
      <c r="F385" s="9" t="s">
        <v>10</v>
      </c>
      <c r="G385" s="10">
        <v>22.6</v>
      </c>
      <c r="H385" s="10">
        <v>24.6</v>
      </c>
      <c r="I385" s="10">
        <v>26.6</v>
      </c>
      <c r="J385" s="13">
        <f t="shared" si="632"/>
        <v>3000</v>
      </c>
      <c r="K385" s="13">
        <f t="shared" si="633"/>
        <v>3000</v>
      </c>
      <c r="L385" s="13">
        <f t="shared" si="634"/>
        <v>6000</v>
      </c>
    </row>
    <row r="386" spans="1:12" s="12" customFormat="1" ht="15.75">
      <c r="A386" s="8">
        <v>43185</v>
      </c>
      <c r="B386" s="9" t="s">
        <v>66</v>
      </c>
      <c r="C386" s="9">
        <v>920</v>
      </c>
      <c r="D386" s="9">
        <v>1500</v>
      </c>
      <c r="E386" s="9"/>
      <c r="F386" s="9" t="s">
        <v>10</v>
      </c>
      <c r="G386" s="10">
        <v>16.25</v>
      </c>
      <c r="H386" s="10">
        <v>18.25</v>
      </c>
      <c r="I386" s="10">
        <v>20.25</v>
      </c>
      <c r="J386" s="13">
        <f t="shared" si="632"/>
        <v>3000</v>
      </c>
      <c r="K386" s="13">
        <f t="shared" si="633"/>
        <v>3000</v>
      </c>
      <c r="L386" s="13">
        <f t="shared" si="634"/>
        <v>6000</v>
      </c>
    </row>
    <row r="387" spans="1:12" s="12" customFormat="1" ht="15.75">
      <c r="A387" s="8">
        <v>43182</v>
      </c>
      <c r="B387" s="9" t="s">
        <v>68</v>
      </c>
      <c r="C387" s="9">
        <v>420</v>
      </c>
      <c r="D387" s="9">
        <v>1800</v>
      </c>
      <c r="E387" s="9"/>
      <c r="F387" s="9" t="s">
        <v>10</v>
      </c>
      <c r="G387" s="10">
        <v>4.3</v>
      </c>
      <c r="H387" s="10">
        <v>6</v>
      </c>
      <c r="I387" s="10">
        <v>7.7</v>
      </c>
      <c r="J387" s="13">
        <f t="shared" si="632"/>
        <v>3060.0000000000005</v>
      </c>
      <c r="K387" s="13">
        <v>0</v>
      </c>
      <c r="L387" s="13">
        <f t="shared" si="634"/>
        <v>3060.0000000000005</v>
      </c>
    </row>
    <row r="388" spans="1:12" s="12" customFormat="1" ht="15.75">
      <c r="A388" s="8">
        <v>43182</v>
      </c>
      <c r="B388" s="9" t="s">
        <v>69</v>
      </c>
      <c r="C388" s="9">
        <v>260</v>
      </c>
      <c r="D388" s="9">
        <v>2000</v>
      </c>
      <c r="E388" s="9"/>
      <c r="F388" s="9" t="s">
        <v>10</v>
      </c>
      <c r="G388" s="10">
        <v>9</v>
      </c>
      <c r="H388" s="10">
        <v>11</v>
      </c>
      <c r="I388" s="10">
        <v>13</v>
      </c>
      <c r="J388" s="13">
        <f t="shared" si="632"/>
        <v>4000</v>
      </c>
      <c r="K388" s="13">
        <f t="shared" si="633"/>
        <v>4000</v>
      </c>
      <c r="L388" s="13">
        <f t="shared" si="634"/>
        <v>8000</v>
      </c>
    </row>
    <row r="389" spans="1:12" s="12" customFormat="1" ht="15.75">
      <c r="A389" s="8">
        <v>43180</v>
      </c>
      <c r="B389" s="9" t="s">
        <v>69</v>
      </c>
      <c r="C389" s="9">
        <v>260</v>
      </c>
      <c r="D389" s="9">
        <v>2000</v>
      </c>
      <c r="E389" s="9"/>
      <c r="F389" s="9" t="s">
        <v>10</v>
      </c>
      <c r="G389" s="10">
        <v>9</v>
      </c>
      <c r="H389" s="10">
        <v>11</v>
      </c>
      <c r="I389" s="10">
        <v>13</v>
      </c>
      <c r="J389" s="13">
        <f t="shared" si="632"/>
        <v>4000</v>
      </c>
      <c r="K389" s="13">
        <f t="shared" si="633"/>
        <v>4000</v>
      </c>
      <c r="L389" s="13">
        <f t="shared" si="634"/>
        <v>8000</v>
      </c>
    </row>
    <row r="390" spans="1:12" s="12" customFormat="1" ht="15.75">
      <c r="A390" s="8">
        <v>43180</v>
      </c>
      <c r="B390" s="9" t="s">
        <v>36</v>
      </c>
      <c r="C390" s="9">
        <v>780</v>
      </c>
      <c r="D390" s="9">
        <v>1200</v>
      </c>
      <c r="E390" s="9"/>
      <c r="F390" s="9" t="s">
        <v>10</v>
      </c>
      <c r="G390" s="10">
        <v>28</v>
      </c>
      <c r="H390" s="10">
        <v>31.4</v>
      </c>
      <c r="I390" s="10">
        <v>0</v>
      </c>
      <c r="J390" s="13">
        <f t="shared" si="632"/>
        <v>4079.9999999999982</v>
      </c>
      <c r="K390" s="13">
        <v>0</v>
      </c>
      <c r="L390" s="13">
        <f t="shared" si="634"/>
        <v>4079.9999999999982</v>
      </c>
    </row>
    <row r="391" spans="1:12" s="12" customFormat="1" ht="15.75">
      <c r="A391" s="8">
        <v>43179</v>
      </c>
      <c r="B391" s="9" t="s">
        <v>57</v>
      </c>
      <c r="C391" s="9">
        <v>230</v>
      </c>
      <c r="D391" s="9">
        <v>5000</v>
      </c>
      <c r="E391" s="9"/>
      <c r="F391" s="9" t="s">
        <v>10</v>
      </c>
      <c r="G391" s="10">
        <v>11.5</v>
      </c>
      <c r="H391" s="10">
        <v>12.5</v>
      </c>
      <c r="I391" s="10">
        <v>13.5</v>
      </c>
      <c r="J391" s="13">
        <f t="shared" si="632"/>
        <v>5000</v>
      </c>
      <c r="K391" s="13">
        <v>0</v>
      </c>
      <c r="L391" s="13">
        <f t="shared" si="634"/>
        <v>5000</v>
      </c>
    </row>
    <row r="392" spans="1:12" s="12" customFormat="1" ht="15.75">
      <c r="A392" s="8">
        <v>43179</v>
      </c>
      <c r="B392" s="9" t="s">
        <v>70</v>
      </c>
      <c r="C392" s="9">
        <v>65</v>
      </c>
      <c r="D392" s="9">
        <v>17000</v>
      </c>
      <c r="E392" s="9"/>
      <c r="F392" s="9" t="s">
        <v>10</v>
      </c>
      <c r="G392" s="10">
        <v>1.8</v>
      </c>
      <c r="H392" s="10">
        <v>2.2000000000000002</v>
      </c>
      <c r="I392" s="10">
        <v>2.8</v>
      </c>
      <c r="J392" s="13">
        <f t="shared" si="632"/>
        <v>6800.0000000000018</v>
      </c>
      <c r="K392" s="13">
        <v>0</v>
      </c>
      <c r="L392" s="13">
        <f t="shared" si="634"/>
        <v>6800.0000000000018</v>
      </c>
    </row>
    <row r="393" spans="1:12" s="12" customFormat="1" ht="15.75">
      <c r="A393" s="8">
        <v>43179</v>
      </c>
      <c r="B393" s="9" t="s">
        <v>17</v>
      </c>
      <c r="C393" s="9">
        <v>600</v>
      </c>
      <c r="D393" s="9">
        <v>1000</v>
      </c>
      <c r="E393" s="9"/>
      <c r="F393" s="9" t="s">
        <v>10</v>
      </c>
      <c r="G393" s="10">
        <v>12.5</v>
      </c>
      <c r="H393" s="10">
        <v>9.5</v>
      </c>
      <c r="I393" s="10">
        <v>0</v>
      </c>
      <c r="J393" s="13">
        <f t="shared" si="632"/>
        <v>-3000</v>
      </c>
      <c r="K393" s="13">
        <v>0</v>
      </c>
      <c r="L393" s="13">
        <f t="shared" si="634"/>
        <v>-3000</v>
      </c>
    </row>
    <row r="394" spans="1:12" s="12" customFormat="1" ht="15.75">
      <c r="A394" s="8">
        <v>43178</v>
      </c>
      <c r="B394" s="9" t="s">
        <v>71</v>
      </c>
      <c r="C394" s="9">
        <v>4000</v>
      </c>
      <c r="D394" s="9">
        <v>200</v>
      </c>
      <c r="E394" s="9"/>
      <c r="F394" s="9" t="s">
        <v>10</v>
      </c>
      <c r="G394" s="10">
        <v>58</v>
      </c>
      <c r="H394" s="10">
        <v>68</v>
      </c>
      <c r="I394" s="10">
        <v>78</v>
      </c>
      <c r="J394" s="13">
        <f t="shared" si="632"/>
        <v>2000</v>
      </c>
      <c r="K394" s="13">
        <v>0</v>
      </c>
      <c r="L394" s="13">
        <f t="shared" si="634"/>
        <v>2000</v>
      </c>
    </row>
    <row r="395" spans="1:12" s="12" customFormat="1" ht="15.75">
      <c r="A395" s="8">
        <v>43178</v>
      </c>
      <c r="B395" s="9" t="s">
        <v>18</v>
      </c>
      <c r="C395" s="9">
        <v>270</v>
      </c>
      <c r="D395" s="9">
        <v>4500</v>
      </c>
      <c r="E395" s="9"/>
      <c r="F395" s="9" t="s">
        <v>10</v>
      </c>
      <c r="G395" s="10">
        <v>7.5</v>
      </c>
      <c r="H395" s="10">
        <v>8.5</v>
      </c>
      <c r="I395" s="10">
        <v>9.5</v>
      </c>
      <c r="J395" s="13">
        <f t="shared" si="632"/>
        <v>4500</v>
      </c>
      <c r="K395" s="13">
        <f t="shared" si="633"/>
        <v>4500</v>
      </c>
      <c r="L395" s="13">
        <f t="shared" si="634"/>
        <v>9000</v>
      </c>
    </row>
    <row r="396" spans="1:12" s="12" customFormat="1" ht="15.75">
      <c r="A396" s="8">
        <v>43175</v>
      </c>
      <c r="B396" s="9" t="s">
        <v>72</v>
      </c>
      <c r="C396" s="9">
        <v>260</v>
      </c>
      <c r="D396" s="9">
        <v>2000</v>
      </c>
      <c r="E396" s="9"/>
      <c r="F396" s="9" t="s">
        <v>10</v>
      </c>
      <c r="G396" s="10">
        <v>15.2</v>
      </c>
      <c r="H396" s="10">
        <v>18.5</v>
      </c>
      <c r="I396" s="10">
        <v>21.2</v>
      </c>
      <c r="J396" s="13">
        <f t="shared" si="632"/>
        <v>6600.0000000000018</v>
      </c>
      <c r="K396" s="13">
        <v>0</v>
      </c>
      <c r="L396" s="13">
        <f t="shared" si="634"/>
        <v>6600.0000000000018</v>
      </c>
    </row>
    <row r="397" spans="1:12" s="12" customFormat="1" ht="15.75">
      <c r="A397" s="8">
        <v>43175</v>
      </c>
      <c r="B397" s="9" t="s">
        <v>73</v>
      </c>
      <c r="C397" s="9">
        <v>185</v>
      </c>
      <c r="D397" s="9">
        <v>3000</v>
      </c>
      <c r="E397" s="9"/>
      <c r="F397" s="9" t="s">
        <v>10</v>
      </c>
      <c r="G397" s="10">
        <v>3.5</v>
      </c>
      <c r="H397" s="10">
        <v>4.5</v>
      </c>
      <c r="I397" s="10">
        <v>5.5</v>
      </c>
      <c r="J397" s="13">
        <f t="shared" si="632"/>
        <v>3000</v>
      </c>
      <c r="K397" s="13">
        <f t="shared" ref="K397" si="635">IF(I397=0,"0.00",IF(F397="BUY",(I397-H397)*D397,(H397-I397)*D397))</f>
        <v>3000</v>
      </c>
      <c r="L397" s="13">
        <f t="shared" si="634"/>
        <v>6000</v>
      </c>
    </row>
    <row r="398" spans="1:12" s="12" customFormat="1" ht="15.75">
      <c r="A398" s="8">
        <v>43174</v>
      </c>
      <c r="B398" s="9" t="s">
        <v>72</v>
      </c>
      <c r="C398" s="9">
        <v>260</v>
      </c>
      <c r="D398" s="9">
        <v>2000</v>
      </c>
      <c r="E398" s="9"/>
      <c r="F398" s="9" t="s">
        <v>10</v>
      </c>
      <c r="G398" s="10">
        <v>13.2</v>
      </c>
      <c r="H398" s="10">
        <v>15.2</v>
      </c>
      <c r="I398" s="10">
        <v>17.2</v>
      </c>
      <c r="J398" s="13">
        <f t="shared" si="632"/>
        <v>4000</v>
      </c>
      <c r="K398" s="13">
        <v>0</v>
      </c>
      <c r="L398" s="13">
        <f t="shared" si="634"/>
        <v>4000</v>
      </c>
    </row>
    <row r="399" spans="1:12" s="12" customFormat="1" ht="15.75">
      <c r="A399" s="8">
        <v>43173</v>
      </c>
      <c r="B399" s="9" t="s">
        <v>72</v>
      </c>
      <c r="C399" s="9">
        <v>260</v>
      </c>
      <c r="D399" s="9">
        <v>2000</v>
      </c>
      <c r="E399" s="9"/>
      <c r="F399" s="9" t="s">
        <v>10</v>
      </c>
      <c r="G399" s="10">
        <v>10</v>
      </c>
      <c r="H399" s="10">
        <v>11</v>
      </c>
      <c r="I399" s="10">
        <v>14</v>
      </c>
      <c r="J399" s="13">
        <f t="shared" si="632"/>
        <v>2000</v>
      </c>
      <c r="K399" s="13">
        <v>0</v>
      </c>
      <c r="L399" s="13">
        <f t="shared" si="634"/>
        <v>2000</v>
      </c>
    </row>
    <row r="400" spans="1:12" s="12" customFormat="1" ht="15.75">
      <c r="A400" s="8">
        <v>43173</v>
      </c>
      <c r="B400" s="9" t="s">
        <v>74</v>
      </c>
      <c r="C400" s="9">
        <v>100</v>
      </c>
      <c r="D400" s="9">
        <v>6000</v>
      </c>
      <c r="E400" s="9"/>
      <c r="F400" s="9" t="s">
        <v>10</v>
      </c>
      <c r="G400" s="10">
        <v>2.6</v>
      </c>
      <c r="H400" s="10">
        <v>3.1</v>
      </c>
      <c r="I400" s="10">
        <v>3.6</v>
      </c>
      <c r="J400" s="13">
        <f t="shared" si="632"/>
        <v>3000</v>
      </c>
      <c r="K400" s="13">
        <f t="shared" ref="K400" si="636">IF(I400=0,"0.00",IF(F400="BUY",(I400-H400)*D400,(H400-I400)*D400))</f>
        <v>3000</v>
      </c>
      <c r="L400" s="13">
        <f t="shared" si="634"/>
        <v>6000</v>
      </c>
    </row>
    <row r="401" spans="1:12" s="12" customFormat="1" ht="15.75">
      <c r="A401" s="8">
        <v>43172</v>
      </c>
      <c r="B401" s="9" t="s">
        <v>45</v>
      </c>
      <c r="C401" s="9">
        <v>150</v>
      </c>
      <c r="D401" s="9">
        <v>7000</v>
      </c>
      <c r="E401" s="9"/>
      <c r="F401" s="9" t="s">
        <v>10</v>
      </c>
      <c r="G401" s="10">
        <v>3.5</v>
      </c>
      <c r="H401" s="10">
        <v>4</v>
      </c>
      <c r="I401" s="10">
        <v>4.5</v>
      </c>
      <c r="J401" s="13">
        <f t="shared" si="632"/>
        <v>3500</v>
      </c>
      <c r="K401" s="13">
        <v>0</v>
      </c>
      <c r="L401" s="13">
        <f t="shared" si="634"/>
        <v>3500</v>
      </c>
    </row>
    <row r="402" spans="1:12" s="12" customFormat="1" ht="15.75">
      <c r="A402" s="8">
        <v>43172</v>
      </c>
      <c r="B402" s="9" t="s">
        <v>74</v>
      </c>
      <c r="C402" s="9">
        <v>95</v>
      </c>
      <c r="D402" s="9">
        <v>6000</v>
      </c>
      <c r="E402" s="9"/>
      <c r="F402" s="9" t="s">
        <v>10</v>
      </c>
      <c r="G402" s="10">
        <v>5.8</v>
      </c>
      <c r="H402" s="10">
        <v>6.3</v>
      </c>
      <c r="I402" s="10">
        <v>6.8</v>
      </c>
      <c r="J402" s="13">
        <f t="shared" si="632"/>
        <v>3000</v>
      </c>
      <c r="K402" s="13">
        <f t="shared" si="633"/>
        <v>3000</v>
      </c>
      <c r="L402" s="13">
        <f t="shared" si="634"/>
        <v>6000</v>
      </c>
    </row>
    <row r="403" spans="1:12" s="12" customFormat="1" ht="15.75">
      <c r="A403" s="8">
        <v>43166</v>
      </c>
      <c r="B403" s="9" t="s">
        <v>75</v>
      </c>
      <c r="C403" s="9">
        <v>310</v>
      </c>
      <c r="D403" s="9">
        <v>1750</v>
      </c>
      <c r="E403" s="9"/>
      <c r="F403" s="9" t="s">
        <v>10</v>
      </c>
      <c r="G403" s="10">
        <v>13</v>
      </c>
      <c r="H403" s="10">
        <v>15</v>
      </c>
      <c r="I403" s="10">
        <v>17</v>
      </c>
      <c r="J403" s="13">
        <f t="shared" si="632"/>
        <v>3500</v>
      </c>
      <c r="K403" s="13">
        <v>0</v>
      </c>
      <c r="L403" s="13">
        <f t="shared" si="634"/>
        <v>3500</v>
      </c>
    </row>
    <row r="404" spans="1:12" s="12" customFormat="1" ht="15.75">
      <c r="A404" s="8">
        <v>43166</v>
      </c>
      <c r="B404" s="9" t="s">
        <v>76</v>
      </c>
      <c r="C404" s="9">
        <v>550</v>
      </c>
      <c r="D404" s="9">
        <v>800</v>
      </c>
      <c r="E404" s="9"/>
      <c r="F404" s="9" t="s">
        <v>10</v>
      </c>
      <c r="G404" s="10">
        <v>35</v>
      </c>
      <c r="H404" s="10">
        <v>30</v>
      </c>
      <c r="I404" s="10">
        <v>0</v>
      </c>
      <c r="J404" s="13">
        <f t="shared" si="632"/>
        <v>-4000</v>
      </c>
      <c r="K404" s="13">
        <v>0</v>
      </c>
      <c r="L404" s="13">
        <f t="shared" si="634"/>
        <v>-4000</v>
      </c>
    </row>
    <row r="405" spans="1:12" s="12" customFormat="1" ht="15.75">
      <c r="A405" s="8">
        <v>43164</v>
      </c>
      <c r="B405" s="9" t="s">
        <v>77</v>
      </c>
      <c r="C405" s="9">
        <v>550</v>
      </c>
      <c r="D405" s="9">
        <v>1100</v>
      </c>
      <c r="E405" s="9"/>
      <c r="F405" s="9" t="s">
        <v>10</v>
      </c>
      <c r="G405" s="10">
        <v>22</v>
      </c>
      <c r="H405" s="10">
        <v>22</v>
      </c>
      <c r="I405" s="10">
        <v>0</v>
      </c>
      <c r="J405" s="13">
        <f t="shared" si="632"/>
        <v>0</v>
      </c>
      <c r="K405" s="13">
        <v>0</v>
      </c>
      <c r="L405" s="13">
        <f t="shared" si="634"/>
        <v>0</v>
      </c>
    </row>
    <row r="406" spans="1:12" s="12" customFormat="1" ht="15.75">
      <c r="A406" s="8">
        <v>43160</v>
      </c>
      <c r="B406" s="9" t="s">
        <v>78</v>
      </c>
      <c r="C406" s="9">
        <v>880</v>
      </c>
      <c r="D406" s="9">
        <v>750</v>
      </c>
      <c r="E406" s="9"/>
      <c r="F406" s="9" t="s">
        <v>10</v>
      </c>
      <c r="G406" s="10">
        <v>28</v>
      </c>
      <c r="H406" s="10">
        <v>30</v>
      </c>
      <c r="I406" s="10">
        <v>32</v>
      </c>
      <c r="J406" s="13">
        <f t="shared" si="632"/>
        <v>1500</v>
      </c>
      <c r="K406" s="13">
        <v>0</v>
      </c>
      <c r="L406" s="13">
        <f t="shared" si="634"/>
        <v>1500</v>
      </c>
    </row>
    <row r="407" spans="1:12" s="12" customFormat="1" ht="15.75">
      <c r="A407" s="8">
        <v>43157</v>
      </c>
      <c r="B407" s="9" t="s">
        <v>35</v>
      </c>
      <c r="C407" s="9">
        <v>520</v>
      </c>
      <c r="D407" s="9">
        <v>1250</v>
      </c>
      <c r="E407" s="9"/>
      <c r="F407" s="9" t="s">
        <v>10</v>
      </c>
      <c r="G407" s="10">
        <v>23</v>
      </c>
      <c r="H407" s="10">
        <v>23</v>
      </c>
      <c r="I407" s="10">
        <v>0</v>
      </c>
      <c r="J407" s="13">
        <f t="shared" ref="J407:J450" si="637">IF(F407="BUY",(H407-G407)*D407,(G407-H407)*D407)</f>
        <v>0</v>
      </c>
      <c r="K407" s="13">
        <v>0</v>
      </c>
      <c r="L407" s="13">
        <f t="shared" ref="L407:L450" si="638">SUM(J407,K407)</f>
        <v>0</v>
      </c>
    </row>
    <row r="408" spans="1:12" s="12" customFormat="1" ht="15.75">
      <c r="A408" s="8">
        <v>43154</v>
      </c>
      <c r="B408" s="9" t="s">
        <v>36</v>
      </c>
      <c r="C408" s="9">
        <v>760</v>
      </c>
      <c r="D408" s="9">
        <v>1200</v>
      </c>
      <c r="E408" s="9"/>
      <c r="F408" s="9" t="s">
        <v>10</v>
      </c>
      <c r="G408" s="10">
        <v>40</v>
      </c>
      <c r="H408" s="10">
        <v>40</v>
      </c>
      <c r="I408" s="10">
        <v>0</v>
      </c>
      <c r="J408" s="13">
        <f t="shared" si="637"/>
        <v>0</v>
      </c>
      <c r="K408" s="13" t="str">
        <f t="shared" ref="K408:K449" si="639">IF(I408=0,"0.00",IF(F408="BUY",(I408-H408)*D408,(H408-I408)*D408))</f>
        <v>0.00</v>
      </c>
      <c r="L408" s="13">
        <f t="shared" si="638"/>
        <v>0</v>
      </c>
    </row>
    <row r="409" spans="1:12" s="12" customFormat="1" ht="15.75">
      <c r="A409" s="8">
        <v>43154</v>
      </c>
      <c r="B409" s="9" t="s">
        <v>35</v>
      </c>
      <c r="C409" s="9">
        <v>520</v>
      </c>
      <c r="D409" s="9">
        <v>1250</v>
      </c>
      <c r="E409" s="9"/>
      <c r="F409" s="9" t="s">
        <v>10</v>
      </c>
      <c r="G409" s="10">
        <v>28</v>
      </c>
      <c r="H409" s="10">
        <v>30</v>
      </c>
      <c r="I409" s="10">
        <v>32</v>
      </c>
      <c r="J409" s="13">
        <f t="shared" si="637"/>
        <v>2500</v>
      </c>
      <c r="K409" s="13">
        <v>0</v>
      </c>
      <c r="L409" s="13">
        <f t="shared" si="638"/>
        <v>2500</v>
      </c>
    </row>
    <row r="410" spans="1:12" s="12" customFormat="1" ht="15.75">
      <c r="A410" s="8">
        <v>43154</v>
      </c>
      <c r="B410" s="9" t="s">
        <v>36</v>
      </c>
      <c r="C410" s="9">
        <v>760</v>
      </c>
      <c r="D410" s="9">
        <v>1200</v>
      </c>
      <c r="E410" s="9"/>
      <c r="F410" s="9" t="s">
        <v>10</v>
      </c>
      <c r="G410" s="10">
        <v>34.5</v>
      </c>
      <c r="H410" s="10">
        <v>36.5</v>
      </c>
      <c r="I410" s="10">
        <v>38.5</v>
      </c>
      <c r="J410" s="13">
        <f t="shared" si="637"/>
        <v>2400</v>
      </c>
      <c r="K410" s="13">
        <f t="shared" ref="K410" si="640">IF(I410=0,"0.00",IF(F410="BUY",(I410-H410)*D410,(H410-I410)*D410))</f>
        <v>2400</v>
      </c>
      <c r="L410" s="13">
        <f t="shared" si="638"/>
        <v>4800</v>
      </c>
    </row>
    <row r="411" spans="1:12" s="12" customFormat="1" ht="15.75">
      <c r="A411" s="8">
        <v>43153</v>
      </c>
      <c r="B411" s="9" t="s">
        <v>37</v>
      </c>
      <c r="C411" s="9">
        <v>72.5</v>
      </c>
      <c r="D411" s="9">
        <v>10000</v>
      </c>
      <c r="E411" s="9"/>
      <c r="F411" s="9" t="s">
        <v>10</v>
      </c>
      <c r="G411" s="10">
        <v>1.5</v>
      </c>
      <c r="H411" s="10">
        <v>2</v>
      </c>
      <c r="I411" s="10">
        <v>2.5</v>
      </c>
      <c r="J411" s="13">
        <f t="shared" si="637"/>
        <v>5000</v>
      </c>
      <c r="K411" s="13">
        <v>0</v>
      </c>
      <c r="L411" s="13">
        <f t="shared" si="638"/>
        <v>5000</v>
      </c>
    </row>
    <row r="412" spans="1:12" s="12" customFormat="1" ht="15.75">
      <c r="A412" s="8">
        <v>43150</v>
      </c>
      <c r="B412" s="9" t="s">
        <v>38</v>
      </c>
      <c r="C412" s="9">
        <v>150</v>
      </c>
      <c r="D412" s="9">
        <v>4000</v>
      </c>
      <c r="E412" s="9"/>
      <c r="F412" s="9" t="s">
        <v>10</v>
      </c>
      <c r="G412" s="10">
        <v>8.4</v>
      </c>
      <c r="H412" s="10">
        <v>9.4</v>
      </c>
      <c r="I412" s="10">
        <v>9.9</v>
      </c>
      <c r="J412" s="13">
        <f t="shared" si="637"/>
        <v>4000</v>
      </c>
      <c r="K412" s="13">
        <f t="shared" ref="K412" si="641">IF(I412=0,"0.00",IF(F412="BUY",(I412-H412)*D412,(H412-I412)*D412))</f>
        <v>2000</v>
      </c>
      <c r="L412" s="13">
        <f t="shared" si="638"/>
        <v>6000</v>
      </c>
    </row>
    <row r="413" spans="1:12" s="12" customFormat="1" ht="15.75">
      <c r="A413" s="8">
        <v>43147</v>
      </c>
      <c r="B413" s="9" t="s">
        <v>39</v>
      </c>
      <c r="C413" s="9">
        <v>480</v>
      </c>
      <c r="D413" s="9">
        <v>1500</v>
      </c>
      <c r="E413" s="9"/>
      <c r="F413" s="9" t="s">
        <v>10</v>
      </c>
      <c r="G413" s="10">
        <v>13.5</v>
      </c>
      <c r="H413" s="10">
        <v>16.5</v>
      </c>
      <c r="I413" s="10">
        <v>19.5</v>
      </c>
      <c r="J413" s="13">
        <f t="shared" si="637"/>
        <v>4500</v>
      </c>
      <c r="K413" s="13">
        <v>0</v>
      </c>
      <c r="L413" s="13">
        <f t="shared" si="638"/>
        <v>4500</v>
      </c>
    </row>
    <row r="414" spans="1:12" s="12" customFormat="1" ht="15.75">
      <c r="A414" s="8">
        <v>43146</v>
      </c>
      <c r="B414" s="9" t="s">
        <v>40</v>
      </c>
      <c r="C414" s="9">
        <v>130</v>
      </c>
      <c r="D414" s="9">
        <v>4000</v>
      </c>
      <c r="E414" s="9"/>
      <c r="F414" s="9" t="s">
        <v>10</v>
      </c>
      <c r="G414" s="10">
        <v>8.5</v>
      </c>
      <c r="H414" s="10">
        <v>9</v>
      </c>
      <c r="I414" s="10">
        <v>9.5</v>
      </c>
      <c r="J414" s="13">
        <f t="shared" si="637"/>
        <v>2000</v>
      </c>
      <c r="K414" s="13">
        <f t="shared" si="639"/>
        <v>2000</v>
      </c>
      <c r="L414" s="13">
        <f t="shared" si="638"/>
        <v>4000</v>
      </c>
    </row>
    <row r="415" spans="1:12" s="12" customFormat="1" ht="15.75">
      <c r="A415" s="8">
        <v>43146</v>
      </c>
      <c r="B415" s="9" t="s">
        <v>41</v>
      </c>
      <c r="C415" s="9">
        <v>275</v>
      </c>
      <c r="D415" s="9">
        <v>3000</v>
      </c>
      <c r="E415" s="9"/>
      <c r="F415" s="9" t="s">
        <v>10</v>
      </c>
      <c r="G415" s="10">
        <v>6.85</v>
      </c>
      <c r="H415" s="10">
        <v>4.4000000000000004</v>
      </c>
      <c r="I415" s="10">
        <v>0</v>
      </c>
      <c r="J415" s="13">
        <f t="shared" si="637"/>
        <v>-7349.9999999999982</v>
      </c>
      <c r="K415" s="13" t="str">
        <f t="shared" si="639"/>
        <v>0.00</v>
      </c>
      <c r="L415" s="13">
        <f t="shared" si="638"/>
        <v>-7349.9999999999982</v>
      </c>
    </row>
    <row r="416" spans="1:12" s="12" customFormat="1" ht="15.75">
      <c r="A416" s="8">
        <v>43145</v>
      </c>
      <c r="B416" s="9" t="s">
        <v>40</v>
      </c>
      <c r="C416" s="9">
        <v>150</v>
      </c>
      <c r="D416" s="9">
        <v>4000</v>
      </c>
      <c r="E416" s="9"/>
      <c r="F416" s="9" t="s">
        <v>10</v>
      </c>
      <c r="G416" s="10">
        <v>5.9</v>
      </c>
      <c r="H416" s="10">
        <v>6.4</v>
      </c>
      <c r="I416" s="10">
        <v>6.9</v>
      </c>
      <c r="J416" s="13">
        <f t="shared" si="637"/>
        <v>2000</v>
      </c>
      <c r="K416" s="13">
        <f t="shared" si="639"/>
        <v>2000</v>
      </c>
      <c r="L416" s="13">
        <f t="shared" si="638"/>
        <v>4000</v>
      </c>
    </row>
    <row r="417" spans="1:12" s="12" customFormat="1" ht="15.75">
      <c r="A417" s="8">
        <v>43140</v>
      </c>
      <c r="B417" s="9" t="s">
        <v>42</v>
      </c>
      <c r="C417" s="9">
        <v>980</v>
      </c>
      <c r="D417" s="9">
        <v>700</v>
      </c>
      <c r="E417" s="9"/>
      <c r="F417" s="9" t="s">
        <v>10</v>
      </c>
      <c r="G417" s="10">
        <v>17.5</v>
      </c>
      <c r="H417" s="10">
        <v>11.5</v>
      </c>
      <c r="I417" s="10"/>
      <c r="J417" s="13">
        <f t="shared" si="637"/>
        <v>-4200</v>
      </c>
      <c r="K417" s="13" t="str">
        <f t="shared" si="639"/>
        <v>0.00</v>
      </c>
      <c r="L417" s="13">
        <f t="shared" si="638"/>
        <v>-4200</v>
      </c>
    </row>
    <row r="418" spans="1:12" s="12" customFormat="1" ht="15.75">
      <c r="A418" s="8">
        <v>43139</v>
      </c>
      <c r="B418" s="9" t="s">
        <v>43</v>
      </c>
      <c r="C418" s="9">
        <v>740</v>
      </c>
      <c r="D418" s="9">
        <v>1200</v>
      </c>
      <c r="E418" s="9"/>
      <c r="F418" s="9" t="s">
        <v>10</v>
      </c>
      <c r="G418" s="10">
        <v>28</v>
      </c>
      <c r="H418" s="10">
        <v>30</v>
      </c>
      <c r="I418" s="10">
        <v>32</v>
      </c>
      <c r="J418" s="13">
        <f t="shared" si="637"/>
        <v>2400</v>
      </c>
      <c r="K418" s="13">
        <f t="shared" si="639"/>
        <v>2400</v>
      </c>
      <c r="L418" s="13">
        <f t="shared" si="638"/>
        <v>4800</v>
      </c>
    </row>
    <row r="419" spans="1:12" s="12" customFormat="1" ht="15.75">
      <c r="A419" s="8">
        <v>43139</v>
      </c>
      <c r="B419" s="9" t="s">
        <v>44</v>
      </c>
      <c r="C419" s="9">
        <v>1300</v>
      </c>
      <c r="D419" s="9">
        <v>600</v>
      </c>
      <c r="E419" s="9"/>
      <c r="F419" s="9" t="s">
        <v>10</v>
      </c>
      <c r="G419" s="10">
        <v>30</v>
      </c>
      <c r="H419" s="10">
        <v>34</v>
      </c>
      <c r="I419" s="10">
        <v>38</v>
      </c>
      <c r="J419" s="13">
        <f t="shared" si="637"/>
        <v>2400</v>
      </c>
      <c r="K419" s="13">
        <f t="shared" si="639"/>
        <v>2400</v>
      </c>
      <c r="L419" s="13">
        <f t="shared" si="638"/>
        <v>4800</v>
      </c>
    </row>
    <row r="420" spans="1:12" s="12" customFormat="1" ht="15.75">
      <c r="A420" s="8">
        <v>43138</v>
      </c>
      <c r="B420" s="9" t="s">
        <v>41</v>
      </c>
      <c r="C420" s="9">
        <v>260</v>
      </c>
      <c r="D420" s="9">
        <v>3000</v>
      </c>
      <c r="E420" s="9"/>
      <c r="F420" s="9" t="s">
        <v>10</v>
      </c>
      <c r="G420" s="10">
        <v>11.5</v>
      </c>
      <c r="H420" s="10">
        <v>12.5</v>
      </c>
      <c r="I420" s="10"/>
      <c r="J420" s="13">
        <f t="shared" si="637"/>
        <v>3000</v>
      </c>
      <c r="K420" s="13" t="str">
        <f t="shared" si="639"/>
        <v>0.00</v>
      </c>
      <c r="L420" s="13">
        <f t="shared" si="638"/>
        <v>3000</v>
      </c>
    </row>
    <row r="421" spans="1:12" s="12" customFormat="1" ht="15.75">
      <c r="A421" s="8">
        <v>43136</v>
      </c>
      <c r="B421" s="9" t="s">
        <v>45</v>
      </c>
      <c r="C421" s="9">
        <v>130</v>
      </c>
      <c r="D421" s="9">
        <v>7000</v>
      </c>
      <c r="E421" s="9"/>
      <c r="F421" s="9" t="s">
        <v>10</v>
      </c>
      <c r="G421" s="10">
        <v>4.25</v>
      </c>
      <c r="H421" s="10">
        <v>4.6500000000000004</v>
      </c>
      <c r="I421" s="10"/>
      <c r="J421" s="13">
        <f t="shared" si="637"/>
        <v>2800.0000000000023</v>
      </c>
      <c r="K421" s="13" t="str">
        <f t="shared" si="639"/>
        <v>0.00</v>
      </c>
      <c r="L421" s="13">
        <f t="shared" si="638"/>
        <v>2800.0000000000023</v>
      </c>
    </row>
    <row r="422" spans="1:12" s="12" customFormat="1" ht="15.75">
      <c r="A422" s="8">
        <v>43136</v>
      </c>
      <c r="B422" s="9" t="s">
        <v>46</v>
      </c>
      <c r="C422" s="9">
        <v>1840</v>
      </c>
      <c r="D422" s="9">
        <v>500</v>
      </c>
      <c r="E422" s="9"/>
      <c r="F422" s="9" t="s">
        <v>10</v>
      </c>
      <c r="G422" s="10">
        <v>43</v>
      </c>
      <c r="H422" s="10">
        <v>47</v>
      </c>
      <c r="I422" s="10"/>
      <c r="J422" s="13">
        <f t="shared" si="637"/>
        <v>2000</v>
      </c>
      <c r="K422" s="13" t="str">
        <f t="shared" si="639"/>
        <v>0.00</v>
      </c>
      <c r="L422" s="13">
        <f t="shared" si="638"/>
        <v>2000</v>
      </c>
    </row>
    <row r="423" spans="1:12" s="12" customFormat="1" ht="15.75">
      <c r="A423" s="8">
        <v>43133</v>
      </c>
      <c r="B423" s="9" t="s">
        <v>47</v>
      </c>
      <c r="C423" s="9">
        <v>320</v>
      </c>
      <c r="D423" s="9">
        <v>3000</v>
      </c>
      <c r="E423" s="9"/>
      <c r="F423" s="9" t="s">
        <v>10</v>
      </c>
      <c r="G423" s="10">
        <v>9</v>
      </c>
      <c r="H423" s="10">
        <v>7.5</v>
      </c>
      <c r="I423" s="10"/>
      <c r="J423" s="13">
        <f t="shared" si="637"/>
        <v>-4500</v>
      </c>
      <c r="K423" s="13" t="str">
        <f t="shared" si="639"/>
        <v>0.00</v>
      </c>
      <c r="L423" s="13">
        <f t="shared" si="638"/>
        <v>-4500</v>
      </c>
    </row>
    <row r="424" spans="1:12" s="12" customFormat="1" ht="15.75">
      <c r="A424" s="8">
        <v>43132</v>
      </c>
      <c r="B424" s="9" t="s">
        <v>48</v>
      </c>
      <c r="C424" s="9">
        <v>1500</v>
      </c>
      <c r="D424" s="9">
        <v>750</v>
      </c>
      <c r="E424" s="9"/>
      <c r="F424" s="9" t="s">
        <v>10</v>
      </c>
      <c r="G424" s="10">
        <v>27</v>
      </c>
      <c r="H424" s="10">
        <v>19</v>
      </c>
      <c r="I424" s="10"/>
      <c r="J424" s="13">
        <f t="shared" si="637"/>
        <v>-6000</v>
      </c>
      <c r="K424" s="13" t="str">
        <f t="shared" si="639"/>
        <v>0.00</v>
      </c>
      <c r="L424" s="13">
        <f t="shared" si="638"/>
        <v>-6000</v>
      </c>
    </row>
    <row r="425" spans="1:12" s="12" customFormat="1" ht="15.75">
      <c r="A425" s="8">
        <v>43131</v>
      </c>
      <c r="B425" s="9" t="s">
        <v>49</v>
      </c>
      <c r="C425" s="9">
        <v>680</v>
      </c>
      <c r="D425" s="9">
        <v>1000</v>
      </c>
      <c r="E425" s="9"/>
      <c r="F425" s="9" t="s">
        <v>10</v>
      </c>
      <c r="G425" s="10">
        <v>20</v>
      </c>
      <c r="H425" s="10">
        <v>23</v>
      </c>
      <c r="I425" s="10">
        <v>26</v>
      </c>
      <c r="J425" s="13">
        <f t="shared" si="637"/>
        <v>3000</v>
      </c>
      <c r="K425" s="13">
        <f t="shared" si="639"/>
        <v>3000</v>
      </c>
      <c r="L425" s="13">
        <f t="shared" si="638"/>
        <v>6000</v>
      </c>
    </row>
    <row r="426" spans="1:12" s="12" customFormat="1" ht="15.75">
      <c r="A426" s="8">
        <v>43130</v>
      </c>
      <c r="B426" s="9" t="s">
        <v>50</v>
      </c>
      <c r="C426" s="9">
        <v>420</v>
      </c>
      <c r="D426" s="9">
        <v>1500</v>
      </c>
      <c r="E426" s="9"/>
      <c r="F426" s="9" t="s">
        <v>10</v>
      </c>
      <c r="G426" s="10">
        <v>9.1999999999999993</v>
      </c>
      <c r="H426" s="10">
        <v>6.2</v>
      </c>
      <c r="I426" s="10"/>
      <c r="J426" s="13">
        <f t="shared" si="637"/>
        <v>-4499.9999999999991</v>
      </c>
      <c r="K426" s="13" t="str">
        <f t="shared" si="639"/>
        <v>0.00</v>
      </c>
      <c r="L426" s="13">
        <f t="shared" si="638"/>
        <v>-4499.9999999999991</v>
      </c>
    </row>
    <row r="427" spans="1:12" s="12" customFormat="1" ht="15.75">
      <c r="A427" s="8">
        <v>43129</v>
      </c>
      <c r="B427" s="9" t="s">
        <v>51</v>
      </c>
      <c r="C427" s="9">
        <v>2000</v>
      </c>
      <c r="D427" s="9">
        <v>500</v>
      </c>
      <c r="E427" s="9"/>
      <c r="F427" s="9" t="s">
        <v>10</v>
      </c>
      <c r="G427" s="10">
        <v>40</v>
      </c>
      <c r="H427" s="10">
        <v>44</v>
      </c>
      <c r="I427" s="10"/>
      <c r="J427" s="13">
        <f t="shared" si="637"/>
        <v>2000</v>
      </c>
      <c r="K427" s="13" t="str">
        <f t="shared" si="639"/>
        <v>0.00</v>
      </c>
      <c r="L427" s="13">
        <f t="shared" si="638"/>
        <v>2000</v>
      </c>
    </row>
    <row r="428" spans="1:12" s="12" customFormat="1" ht="15.75">
      <c r="A428" s="8">
        <v>43129</v>
      </c>
      <c r="B428" s="9" t="s">
        <v>52</v>
      </c>
      <c r="C428" s="9">
        <v>1440</v>
      </c>
      <c r="D428" s="9">
        <v>400</v>
      </c>
      <c r="E428" s="9"/>
      <c r="F428" s="9" t="s">
        <v>10</v>
      </c>
      <c r="G428" s="10">
        <v>48</v>
      </c>
      <c r="H428" s="10">
        <v>48</v>
      </c>
      <c r="I428" s="10"/>
      <c r="J428" s="13">
        <f t="shared" si="637"/>
        <v>0</v>
      </c>
      <c r="K428" s="13" t="str">
        <f t="shared" si="639"/>
        <v>0.00</v>
      </c>
      <c r="L428" s="13">
        <f t="shared" si="638"/>
        <v>0</v>
      </c>
    </row>
    <row r="429" spans="1:12" s="12" customFormat="1" ht="15.75">
      <c r="A429" s="8">
        <v>43125</v>
      </c>
      <c r="B429" s="9" t="s">
        <v>53</v>
      </c>
      <c r="C429" s="9">
        <v>560</v>
      </c>
      <c r="D429" s="9">
        <v>1500</v>
      </c>
      <c r="E429" s="9"/>
      <c r="F429" s="9" t="s">
        <v>10</v>
      </c>
      <c r="G429" s="10">
        <v>7.5</v>
      </c>
      <c r="H429" s="10">
        <v>1</v>
      </c>
      <c r="I429" s="10"/>
      <c r="J429" s="13">
        <f t="shared" si="637"/>
        <v>-9750</v>
      </c>
      <c r="K429" s="13" t="str">
        <f t="shared" si="639"/>
        <v>0.00</v>
      </c>
      <c r="L429" s="13">
        <f t="shared" si="638"/>
        <v>-9750</v>
      </c>
    </row>
    <row r="430" spans="1:12" s="12" customFormat="1" ht="15.75">
      <c r="A430" s="8">
        <v>43124</v>
      </c>
      <c r="B430" s="9" t="s">
        <v>54</v>
      </c>
      <c r="C430" s="9">
        <v>820</v>
      </c>
      <c r="D430" s="9">
        <v>1200</v>
      </c>
      <c r="E430" s="9"/>
      <c r="F430" s="9" t="s">
        <v>10</v>
      </c>
      <c r="G430" s="10">
        <v>11</v>
      </c>
      <c r="H430" s="10">
        <v>13</v>
      </c>
      <c r="I430" s="10"/>
      <c r="J430" s="13">
        <f t="shared" si="637"/>
        <v>2400</v>
      </c>
      <c r="K430" s="13" t="str">
        <f t="shared" si="639"/>
        <v>0.00</v>
      </c>
      <c r="L430" s="13">
        <f t="shared" si="638"/>
        <v>2400</v>
      </c>
    </row>
    <row r="431" spans="1:12" s="12" customFormat="1" ht="15.75">
      <c r="A431" s="8">
        <v>43124</v>
      </c>
      <c r="B431" s="9" t="s">
        <v>55</v>
      </c>
      <c r="C431" s="9">
        <v>590</v>
      </c>
      <c r="D431" s="9">
        <v>1200</v>
      </c>
      <c r="E431" s="9"/>
      <c r="F431" s="9" t="s">
        <v>10</v>
      </c>
      <c r="G431" s="10">
        <v>11</v>
      </c>
      <c r="H431" s="10">
        <v>13</v>
      </c>
      <c r="I431" s="10">
        <v>15</v>
      </c>
      <c r="J431" s="13">
        <f t="shared" si="637"/>
        <v>2400</v>
      </c>
      <c r="K431" s="13">
        <f t="shared" si="639"/>
        <v>2400</v>
      </c>
      <c r="L431" s="13">
        <f t="shared" si="638"/>
        <v>4800</v>
      </c>
    </row>
    <row r="432" spans="1:12" s="12" customFormat="1" ht="15.75">
      <c r="A432" s="8">
        <v>43123</v>
      </c>
      <c r="B432" s="9" t="s">
        <v>56</v>
      </c>
      <c r="C432" s="9">
        <v>620</v>
      </c>
      <c r="D432" s="9">
        <v>1800</v>
      </c>
      <c r="E432" s="9"/>
      <c r="F432" s="9" t="s">
        <v>10</v>
      </c>
      <c r="G432" s="10">
        <v>30</v>
      </c>
      <c r="H432" s="10">
        <v>30</v>
      </c>
      <c r="I432" s="10"/>
      <c r="J432" s="13">
        <f t="shared" si="637"/>
        <v>0</v>
      </c>
      <c r="K432" s="13" t="str">
        <f t="shared" si="639"/>
        <v>0.00</v>
      </c>
      <c r="L432" s="13">
        <f t="shared" si="638"/>
        <v>0</v>
      </c>
    </row>
    <row r="433" spans="1:12" s="12" customFormat="1" ht="15.75">
      <c r="A433" s="8">
        <v>43123</v>
      </c>
      <c r="B433" s="9" t="s">
        <v>56</v>
      </c>
      <c r="C433" s="9">
        <v>620</v>
      </c>
      <c r="D433" s="9">
        <v>1800</v>
      </c>
      <c r="E433" s="9"/>
      <c r="F433" s="9" t="s">
        <v>10</v>
      </c>
      <c r="G433" s="10">
        <v>23</v>
      </c>
      <c r="H433" s="10">
        <v>25</v>
      </c>
      <c r="I433" s="10"/>
      <c r="J433" s="13">
        <f t="shared" si="637"/>
        <v>3600</v>
      </c>
      <c r="K433" s="13" t="str">
        <f t="shared" si="639"/>
        <v>0.00</v>
      </c>
      <c r="L433" s="13">
        <f t="shared" si="638"/>
        <v>3600</v>
      </c>
    </row>
    <row r="434" spans="1:12" s="12" customFormat="1" ht="15.75">
      <c r="A434" s="8">
        <v>43123</v>
      </c>
      <c r="B434" s="9" t="s">
        <v>57</v>
      </c>
      <c r="C434" s="9">
        <v>280</v>
      </c>
      <c r="D434" s="9">
        <v>4500</v>
      </c>
      <c r="E434" s="9"/>
      <c r="F434" s="9" t="s">
        <v>10</v>
      </c>
      <c r="G434" s="10">
        <v>13</v>
      </c>
      <c r="H434" s="10">
        <v>13.8</v>
      </c>
      <c r="I434" s="10"/>
      <c r="J434" s="13">
        <f t="shared" si="637"/>
        <v>3600.0000000000032</v>
      </c>
      <c r="K434" s="13" t="str">
        <f t="shared" si="639"/>
        <v>0.00</v>
      </c>
      <c r="L434" s="13">
        <f t="shared" si="638"/>
        <v>3600.0000000000032</v>
      </c>
    </row>
    <row r="435" spans="1:12" s="12" customFormat="1" ht="15.75">
      <c r="A435" s="8">
        <v>43122</v>
      </c>
      <c r="B435" s="9" t="s">
        <v>58</v>
      </c>
      <c r="C435" s="9">
        <v>2200</v>
      </c>
      <c r="D435" s="9">
        <v>500</v>
      </c>
      <c r="E435" s="9"/>
      <c r="F435" s="9" t="s">
        <v>10</v>
      </c>
      <c r="G435" s="10">
        <v>58</v>
      </c>
      <c r="H435" s="10">
        <v>62</v>
      </c>
      <c r="I435" s="10"/>
      <c r="J435" s="13">
        <f t="shared" si="637"/>
        <v>2000</v>
      </c>
      <c r="K435" s="13" t="str">
        <f t="shared" si="639"/>
        <v>0.00</v>
      </c>
      <c r="L435" s="13">
        <f t="shared" si="638"/>
        <v>2000</v>
      </c>
    </row>
    <row r="436" spans="1:12" s="12" customFormat="1" ht="15.75">
      <c r="A436" s="8">
        <v>43122</v>
      </c>
      <c r="B436" s="9" t="s">
        <v>36</v>
      </c>
      <c r="C436" s="9">
        <v>740</v>
      </c>
      <c r="D436" s="9">
        <v>1200</v>
      </c>
      <c r="E436" s="9"/>
      <c r="F436" s="9" t="s">
        <v>10</v>
      </c>
      <c r="G436" s="10">
        <v>22.5</v>
      </c>
      <c r="H436" s="10">
        <v>24.5</v>
      </c>
      <c r="I436" s="10">
        <v>26.5</v>
      </c>
      <c r="J436" s="13">
        <f t="shared" si="637"/>
        <v>2400</v>
      </c>
      <c r="K436" s="13">
        <f t="shared" si="639"/>
        <v>2400</v>
      </c>
      <c r="L436" s="13">
        <f t="shared" si="638"/>
        <v>4800</v>
      </c>
    </row>
    <row r="437" spans="1:12" s="12" customFormat="1" ht="15.75">
      <c r="A437" s="8">
        <v>43119</v>
      </c>
      <c r="B437" s="9" t="s">
        <v>58</v>
      </c>
      <c r="C437" s="9">
        <v>2000</v>
      </c>
      <c r="D437" s="9">
        <v>500</v>
      </c>
      <c r="E437" s="9"/>
      <c r="F437" s="9" t="s">
        <v>10</v>
      </c>
      <c r="G437" s="10">
        <v>101</v>
      </c>
      <c r="H437" s="10">
        <v>110</v>
      </c>
      <c r="I437" s="10">
        <v>120</v>
      </c>
      <c r="J437" s="13">
        <f t="shared" si="637"/>
        <v>4500</v>
      </c>
      <c r="K437" s="13">
        <f t="shared" si="639"/>
        <v>5000</v>
      </c>
      <c r="L437" s="13">
        <f t="shared" si="638"/>
        <v>9500</v>
      </c>
    </row>
    <row r="438" spans="1:12" s="12" customFormat="1" ht="15.75">
      <c r="A438" s="8">
        <v>43119</v>
      </c>
      <c r="B438" s="9" t="s">
        <v>59</v>
      </c>
      <c r="C438" s="9">
        <v>300</v>
      </c>
      <c r="D438" s="9">
        <v>3200</v>
      </c>
      <c r="E438" s="9"/>
      <c r="F438" s="9" t="s">
        <v>10</v>
      </c>
      <c r="G438" s="10">
        <v>5</v>
      </c>
      <c r="H438" s="10">
        <v>5.7</v>
      </c>
      <c r="I438" s="10">
        <v>6.4</v>
      </c>
      <c r="J438" s="13">
        <f t="shared" si="637"/>
        <v>2240.0000000000005</v>
      </c>
      <c r="K438" s="13">
        <f t="shared" si="639"/>
        <v>2240.0000000000005</v>
      </c>
      <c r="L438" s="13">
        <f t="shared" si="638"/>
        <v>4480.0000000000009</v>
      </c>
    </row>
    <row r="439" spans="1:12" s="12" customFormat="1" ht="15.75">
      <c r="A439" s="8">
        <v>43118</v>
      </c>
      <c r="B439" s="9" t="s">
        <v>54</v>
      </c>
      <c r="C439" s="9">
        <v>800</v>
      </c>
      <c r="D439" s="9">
        <v>1200</v>
      </c>
      <c r="E439" s="9"/>
      <c r="F439" s="9" t="s">
        <v>10</v>
      </c>
      <c r="G439" s="10">
        <v>21</v>
      </c>
      <c r="H439" s="10">
        <v>23</v>
      </c>
      <c r="I439" s="10"/>
      <c r="J439" s="13">
        <f t="shared" si="637"/>
        <v>2400</v>
      </c>
      <c r="K439" s="13" t="str">
        <f t="shared" si="639"/>
        <v>0.00</v>
      </c>
      <c r="L439" s="13">
        <f t="shared" si="638"/>
        <v>2400</v>
      </c>
    </row>
    <row r="440" spans="1:12" s="12" customFormat="1" ht="15.75">
      <c r="A440" s="8">
        <v>43116</v>
      </c>
      <c r="B440" s="9" t="s">
        <v>60</v>
      </c>
      <c r="C440" s="9">
        <v>200</v>
      </c>
      <c r="D440" s="9">
        <v>4000</v>
      </c>
      <c r="E440" s="9"/>
      <c r="F440" s="9" t="s">
        <v>10</v>
      </c>
      <c r="G440" s="10">
        <v>6.5</v>
      </c>
      <c r="H440" s="10">
        <v>7</v>
      </c>
      <c r="I440" s="10">
        <v>7.5</v>
      </c>
      <c r="J440" s="13">
        <f t="shared" si="637"/>
        <v>2000</v>
      </c>
      <c r="K440" s="13">
        <f t="shared" si="639"/>
        <v>2000</v>
      </c>
      <c r="L440" s="13">
        <f t="shared" si="638"/>
        <v>4000</v>
      </c>
    </row>
    <row r="441" spans="1:12" s="12" customFormat="1" ht="15.75">
      <c r="A441" s="8">
        <v>43116</v>
      </c>
      <c r="B441" s="9" t="s">
        <v>61</v>
      </c>
      <c r="C441" s="9">
        <v>620</v>
      </c>
      <c r="D441" s="9">
        <v>1400</v>
      </c>
      <c r="E441" s="9"/>
      <c r="F441" s="9" t="s">
        <v>10</v>
      </c>
      <c r="G441" s="10">
        <v>27</v>
      </c>
      <c r="H441" s="10">
        <v>29</v>
      </c>
      <c r="I441" s="10">
        <v>31</v>
      </c>
      <c r="J441" s="13">
        <f t="shared" si="637"/>
        <v>2800</v>
      </c>
      <c r="K441" s="13">
        <f t="shared" si="639"/>
        <v>2800</v>
      </c>
      <c r="L441" s="13">
        <f t="shared" si="638"/>
        <v>5600</v>
      </c>
    </row>
    <row r="442" spans="1:12" s="12" customFormat="1" ht="15.75">
      <c r="A442" s="8">
        <v>43115</v>
      </c>
      <c r="B442" s="9" t="s">
        <v>51</v>
      </c>
      <c r="C442" s="9">
        <v>1800</v>
      </c>
      <c r="D442" s="9">
        <v>500</v>
      </c>
      <c r="E442" s="9"/>
      <c r="F442" s="9" t="s">
        <v>10</v>
      </c>
      <c r="G442" s="10">
        <v>55</v>
      </c>
      <c r="H442" s="10">
        <v>59</v>
      </c>
      <c r="I442" s="10">
        <v>63</v>
      </c>
      <c r="J442" s="13">
        <f t="shared" si="637"/>
        <v>2000</v>
      </c>
      <c r="K442" s="13">
        <f t="shared" si="639"/>
        <v>2000</v>
      </c>
      <c r="L442" s="13">
        <f t="shared" si="638"/>
        <v>4000</v>
      </c>
    </row>
    <row r="443" spans="1:12" s="12" customFormat="1" ht="15.75">
      <c r="A443" s="8">
        <v>43115</v>
      </c>
      <c r="B443" s="9" t="s">
        <v>51</v>
      </c>
      <c r="C443" s="9">
        <v>1800</v>
      </c>
      <c r="D443" s="9">
        <v>500</v>
      </c>
      <c r="E443" s="9"/>
      <c r="F443" s="9" t="s">
        <v>10</v>
      </c>
      <c r="G443" s="10">
        <v>40</v>
      </c>
      <c r="H443" s="10">
        <v>44</v>
      </c>
      <c r="I443" s="10">
        <v>48</v>
      </c>
      <c r="J443" s="13">
        <f t="shared" si="637"/>
        <v>2000</v>
      </c>
      <c r="K443" s="13">
        <f t="shared" si="639"/>
        <v>2000</v>
      </c>
      <c r="L443" s="13">
        <f t="shared" si="638"/>
        <v>4000</v>
      </c>
    </row>
    <row r="444" spans="1:12" s="12" customFormat="1" ht="15.75">
      <c r="A444" s="8">
        <v>43110</v>
      </c>
      <c r="B444" s="9" t="s">
        <v>62</v>
      </c>
      <c r="C444" s="9">
        <v>130</v>
      </c>
      <c r="D444" s="9">
        <v>4000</v>
      </c>
      <c r="E444" s="9"/>
      <c r="F444" s="9" t="s">
        <v>10</v>
      </c>
      <c r="G444" s="10">
        <v>8.5</v>
      </c>
      <c r="H444" s="10">
        <v>9</v>
      </c>
      <c r="I444" s="10"/>
      <c r="J444" s="13">
        <f t="shared" si="637"/>
        <v>2000</v>
      </c>
      <c r="K444" s="13" t="str">
        <f t="shared" si="639"/>
        <v>0.00</v>
      </c>
      <c r="L444" s="13">
        <f t="shared" si="638"/>
        <v>2000</v>
      </c>
    </row>
    <row r="445" spans="1:12" s="12" customFormat="1" ht="15.75">
      <c r="A445" s="8">
        <v>43109</v>
      </c>
      <c r="B445" s="9" t="s">
        <v>63</v>
      </c>
      <c r="C445" s="9">
        <v>520</v>
      </c>
      <c r="D445" s="9">
        <v>1500</v>
      </c>
      <c r="E445" s="9"/>
      <c r="F445" s="9" t="s">
        <v>10</v>
      </c>
      <c r="G445" s="10">
        <v>25</v>
      </c>
      <c r="H445" s="10">
        <v>27</v>
      </c>
      <c r="I445" s="10">
        <v>29</v>
      </c>
      <c r="J445" s="13">
        <f t="shared" si="637"/>
        <v>3000</v>
      </c>
      <c r="K445" s="13">
        <f t="shared" si="639"/>
        <v>3000</v>
      </c>
      <c r="L445" s="13">
        <f t="shared" si="638"/>
        <v>6000</v>
      </c>
    </row>
    <row r="446" spans="1:12" s="12" customFormat="1" ht="15.75">
      <c r="A446" s="8">
        <v>43108</v>
      </c>
      <c r="B446" s="9" t="s">
        <v>34</v>
      </c>
      <c r="C446" s="9">
        <v>600</v>
      </c>
      <c r="D446" s="9">
        <v>6000</v>
      </c>
      <c r="E446" s="9"/>
      <c r="F446" s="9" t="s">
        <v>10</v>
      </c>
      <c r="G446" s="10">
        <v>35</v>
      </c>
      <c r="H446" s="10">
        <v>38</v>
      </c>
      <c r="I446" s="10">
        <v>41</v>
      </c>
      <c r="J446" s="13">
        <f t="shared" si="637"/>
        <v>18000</v>
      </c>
      <c r="K446" s="13">
        <f t="shared" si="639"/>
        <v>18000</v>
      </c>
      <c r="L446" s="13">
        <f t="shared" si="638"/>
        <v>36000</v>
      </c>
    </row>
    <row r="447" spans="1:12" s="12" customFormat="1" ht="15.75">
      <c r="A447" s="8">
        <v>43104</v>
      </c>
      <c r="B447" s="9" t="s">
        <v>57</v>
      </c>
      <c r="C447" s="9">
        <v>230</v>
      </c>
      <c r="D447" s="9">
        <v>4500</v>
      </c>
      <c r="E447" s="9"/>
      <c r="F447" s="9" t="s">
        <v>10</v>
      </c>
      <c r="G447" s="10">
        <v>18</v>
      </c>
      <c r="H447" s="10">
        <v>18.5</v>
      </c>
      <c r="I447" s="10">
        <v>19</v>
      </c>
      <c r="J447" s="13">
        <f t="shared" si="637"/>
        <v>2250</v>
      </c>
      <c r="K447" s="13">
        <f t="shared" si="639"/>
        <v>2250</v>
      </c>
      <c r="L447" s="13">
        <f t="shared" si="638"/>
        <v>4500</v>
      </c>
    </row>
    <row r="448" spans="1:12" s="12" customFormat="1" ht="15.75">
      <c r="A448" s="8">
        <v>43103</v>
      </c>
      <c r="B448" s="9" t="s">
        <v>64</v>
      </c>
      <c r="C448" s="9">
        <v>10500</v>
      </c>
      <c r="D448" s="9">
        <v>75</v>
      </c>
      <c r="E448" s="9"/>
      <c r="F448" s="9" t="s">
        <v>10</v>
      </c>
      <c r="G448" s="10">
        <v>130</v>
      </c>
      <c r="H448" s="10">
        <v>90</v>
      </c>
      <c r="I448" s="10"/>
      <c r="J448" s="13">
        <f t="shared" si="637"/>
        <v>-3000</v>
      </c>
      <c r="K448" s="13" t="str">
        <f t="shared" si="639"/>
        <v>0.00</v>
      </c>
      <c r="L448" s="13">
        <f t="shared" si="638"/>
        <v>-3000</v>
      </c>
    </row>
    <row r="449" spans="1:12" s="12" customFormat="1" ht="15.75">
      <c r="A449" s="8">
        <v>43103</v>
      </c>
      <c r="B449" s="9" t="s">
        <v>57</v>
      </c>
      <c r="C449" s="9">
        <v>220</v>
      </c>
      <c r="D449" s="9">
        <v>4500</v>
      </c>
      <c r="E449" s="9"/>
      <c r="F449" s="9" t="s">
        <v>10</v>
      </c>
      <c r="G449" s="10">
        <v>11.25</v>
      </c>
      <c r="H449" s="10">
        <v>11.75</v>
      </c>
      <c r="I449" s="10">
        <v>12.25</v>
      </c>
      <c r="J449" s="13">
        <f t="shared" si="637"/>
        <v>2250</v>
      </c>
      <c r="K449" s="13">
        <f t="shared" si="639"/>
        <v>2250</v>
      </c>
      <c r="L449" s="13">
        <f t="shared" si="638"/>
        <v>4500</v>
      </c>
    </row>
    <row r="450" spans="1:12" s="12" customFormat="1" ht="15.75">
      <c r="A450" s="8">
        <v>43101</v>
      </c>
      <c r="B450" s="9" t="s">
        <v>65</v>
      </c>
      <c r="C450" s="9">
        <v>100</v>
      </c>
      <c r="D450" s="9">
        <v>12000</v>
      </c>
      <c r="E450" s="9"/>
      <c r="F450" s="9" t="s">
        <v>10</v>
      </c>
      <c r="G450" s="10">
        <v>2.5</v>
      </c>
      <c r="H450" s="10">
        <v>1.9</v>
      </c>
      <c r="I450" s="10">
        <v>28</v>
      </c>
      <c r="J450" s="13">
        <f t="shared" si="637"/>
        <v>-7200.0000000000009</v>
      </c>
      <c r="K450" s="13">
        <v>0</v>
      </c>
      <c r="L450" s="13">
        <f t="shared" si="638"/>
        <v>-7200.0000000000009</v>
      </c>
    </row>
    <row r="451" spans="1:12" s="12" customFormat="1" ht="15.75">
      <c r="A451" s="8">
        <v>43095</v>
      </c>
      <c r="B451" s="9" t="s">
        <v>16</v>
      </c>
      <c r="C451" s="9">
        <v>800</v>
      </c>
      <c r="D451" s="9">
        <v>1200</v>
      </c>
      <c r="E451" s="9"/>
      <c r="F451" s="9" t="s">
        <v>10</v>
      </c>
      <c r="G451" s="10">
        <v>22</v>
      </c>
      <c r="H451" s="10">
        <v>25</v>
      </c>
      <c r="I451" s="10">
        <v>28</v>
      </c>
      <c r="J451" s="13">
        <f t="shared" ref="J451:J470" si="642">IF(F451="BUY",(H451-G451)*D451,(G451-H451)*D451)</f>
        <v>3600</v>
      </c>
      <c r="K451" s="13">
        <f>IF(I451=0,"0.00",IF(F451="BUY",(I451-H451)*D451,(H451-I451)*D451))</f>
        <v>3600</v>
      </c>
      <c r="L451" s="13">
        <f t="shared" ref="L451:L470" si="643">SUM(J451,K451)</f>
        <v>7200</v>
      </c>
    </row>
    <row r="452" spans="1:12" s="12" customFormat="1" ht="15.75">
      <c r="A452" s="8">
        <v>43088</v>
      </c>
      <c r="B452" s="9" t="s">
        <v>17</v>
      </c>
      <c r="C452" s="9">
        <v>720</v>
      </c>
      <c r="D452" s="9">
        <v>1000</v>
      </c>
      <c r="E452" s="9"/>
      <c r="F452" s="9" t="s">
        <v>10</v>
      </c>
      <c r="G452" s="10">
        <v>9.1999999999999993</v>
      </c>
      <c r="H452" s="10">
        <v>3.5</v>
      </c>
      <c r="I452" s="10">
        <v>0</v>
      </c>
      <c r="J452" s="13">
        <f t="shared" si="642"/>
        <v>-5699.9999999999991</v>
      </c>
      <c r="K452" s="13">
        <v>0</v>
      </c>
      <c r="L452" s="13">
        <f t="shared" si="643"/>
        <v>-5699.9999999999991</v>
      </c>
    </row>
    <row r="453" spans="1:12" s="12" customFormat="1" ht="15.75">
      <c r="A453" s="8">
        <v>43088</v>
      </c>
      <c r="B453" s="9" t="s">
        <v>18</v>
      </c>
      <c r="C453" s="9">
        <v>295</v>
      </c>
      <c r="D453" s="9">
        <v>4500</v>
      </c>
      <c r="E453" s="9"/>
      <c r="F453" s="9" t="s">
        <v>10</v>
      </c>
      <c r="G453" s="10">
        <v>6</v>
      </c>
      <c r="H453" s="10">
        <v>3.5</v>
      </c>
      <c r="I453" s="10">
        <v>0</v>
      </c>
      <c r="J453" s="13">
        <f t="shared" si="642"/>
        <v>-11250</v>
      </c>
      <c r="K453" s="13">
        <v>0</v>
      </c>
      <c r="L453" s="13">
        <f t="shared" si="643"/>
        <v>-11250</v>
      </c>
    </row>
    <row r="454" spans="1:12" s="12" customFormat="1" ht="15.75">
      <c r="A454" s="8">
        <v>43083</v>
      </c>
      <c r="B454" s="9" t="s">
        <v>19</v>
      </c>
      <c r="C454" s="9">
        <v>55</v>
      </c>
      <c r="D454" s="9">
        <v>12000</v>
      </c>
      <c r="E454" s="9"/>
      <c r="F454" s="9" t="s">
        <v>10</v>
      </c>
      <c r="G454" s="10">
        <v>1.5</v>
      </c>
      <c r="H454" s="10">
        <v>1.8</v>
      </c>
      <c r="I454" s="10">
        <v>2.1</v>
      </c>
      <c r="J454" s="13">
        <f t="shared" si="642"/>
        <v>3600.0000000000005</v>
      </c>
      <c r="K454" s="13">
        <v>0</v>
      </c>
      <c r="L454" s="13">
        <f t="shared" si="643"/>
        <v>3600.0000000000005</v>
      </c>
    </row>
    <row r="455" spans="1:12" s="12" customFormat="1" ht="15.75">
      <c r="A455" s="8">
        <v>43082</v>
      </c>
      <c r="B455" s="9" t="s">
        <v>20</v>
      </c>
      <c r="C455" s="9">
        <v>4200</v>
      </c>
      <c r="D455" s="9">
        <v>200</v>
      </c>
      <c r="E455" s="9"/>
      <c r="F455" s="9" t="s">
        <v>10</v>
      </c>
      <c r="G455" s="10">
        <v>170</v>
      </c>
      <c r="H455" s="10">
        <v>170</v>
      </c>
      <c r="I455" s="10">
        <v>0</v>
      </c>
      <c r="J455" s="13">
        <f t="shared" si="642"/>
        <v>0</v>
      </c>
      <c r="K455" s="13">
        <v>0</v>
      </c>
      <c r="L455" s="13">
        <f t="shared" si="643"/>
        <v>0</v>
      </c>
    </row>
    <row r="456" spans="1:12" s="12" customFormat="1" ht="15.75">
      <c r="A456" s="8">
        <v>43081</v>
      </c>
      <c r="B456" s="9" t="s">
        <v>21</v>
      </c>
      <c r="C456" s="9">
        <v>360</v>
      </c>
      <c r="D456" s="9">
        <v>1700</v>
      </c>
      <c r="E456" s="9"/>
      <c r="F456" s="9" t="s">
        <v>10</v>
      </c>
      <c r="G456" s="10">
        <v>13</v>
      </c>
      <c r="H456" s="10">
        <v>14.2</v>
      </c>
      <c r="I456" s="10">
        <v>15.4</v>
      </c>
      <c r="J456" s="13">
        <f t="shared" si="642"/>
        <v>2039.9999999999989</v>
      </c>
      <c r="K456" s="13">
        <v>0</v>
      </c>
      <c r="L456" s="13">
        <f t="shared" si="643"/>
        <v>2039.9999999999989</v>
      </c>
    </row>
    <row r="457" spans="1:12" s="12" customFormat="1" ht="15.75">
      <c r="A457" s="8">
        <v>43073</v>
      </c>
      <c r="B457" s="9" t="s">
        <v>22</v>
      </c>
      <c r="C457" s="9">
        <v>160</v>
      </c>
      <c r="D457" s="9">
        <v>4500</v>
      </c>
      <c r="E457" s="9"/>
      <c r="F457" s="9" t="s">
        <v>10</v>
      </c>
      <c r="G457" s="10">
        <v>4</v>
      </c>
      <c r="H457" s="10">
        <v>5</v>
      </c>
      <c r="I457" s="10">
        <v>5.8</v>
      </c>
      <c r="J457" s="13">
        <f t="shared" si="642"/>
        <v>4500</v>
      </c>
      <c r="K457" s="13">
        <v>0</v>
      </c>
      <c r="L457" s="13">
        <f t="shared" si="643"/>
        <v>4500</v>
      </c>
    </row>
    <row r="458" spans="1:12" s="12" customFormat="1" ht="15.75">
      <c r="A458" s="8">
        <v>43069</v>
      </c>
      <c r="B458" s="9" t="s">
        <v>23</v>
      </c>
      <c r="C458" s="9">
        <v>230</v>
      </c>
      <c r="D458" s="9">
        <v>5000</v>
      </c>
      <c r="E458" s="9"/>
      <c r="F458" s="9" t="s">
        <v>10</v>
      </c>
      <c r="G458" s="10">
        <v>1.9</v>
      </c>
      <c r="H458" s="10">
        <v>0.9</v>
      </c>
      <c r="I458" s="10">
        <v>0</v>
      </c>
      <c r="J458" s="13">
        <f t="shared" si="642"/>
        <v>-4999.9999999999991</v>
      </c>
      <c r="K458" s="13">
        <v>0</v>
      </c>
      <c r="L458" s="13">
        <f t="shared" si="643"/>
        <v>-4999.9999999999991</v>
      </c>
    </row>
    <row r="459" spans="1:12" s="12" customFormat="1" ht="15.75">
      <c r="A459" s="8">
        <v>43068</v>
      </c>
      <c r="B459" s="9" t="s">
        <v>24</v>
      </c>
      <c r="C459" s="9">
        <v>1320</v>
      </c>
      <c r="D459" s="9">
        <v>600</v>
      </c>
      <c r="E459" s="9"/>
      <c r="F459" s="9" t="s">
        <v>10</v>
      </c>
      <c r="G459" s="10">
        <v>26</v>
      </c>
      <c r="H459" s="10">
        <v>30</v>
      </c>
      <c r="I459" s="10">
        <v>34</v>
      </c>
      <c r="J459" s="13">
        <f t="shared" si="642"/>
        <v>2400</v>
      </c>
      <c r="K459" s="13">
        <v>0</v>
      </c>
      <c r="L459" s="13">
        <f t="shared" si="643"/>
        <v>2400</v>
      </c>
    </row>
    <row r="460" spans="1:12" s="12" customFormat="1" ht="15.75">
      <c r="A460" s="8">
        <v>43068</v>
      </c>
      <c r="B460" s="9" t="s">
        <v>25</v>
      </c>
      <c r="C460" s="9">
        <v>330</v>
      </c>
      <c r="D460" s="9">
        <v>3000</v>
      </c>
      <c r="E460" s="9"/>
      <c r="F460" s="9" t="s">
        <v>10</v>
      </c>
      <c r="G460" s="10">
        <v>5.75</v>
      </c>
      <c r="H460" s="10">
        <v>6.75</v>
      </c>
      <c r="I460" s="10">
        <v>7.75</v>
      </c>
      <c r="J460" s="13">
        <f t="shared" si="642"/>
        <v>3000</v>
      </c>
      <c r="K460" s="13">
        <f>IF(I460=0,"0.00",IF(F460="BUY",(I460-H460)*D460,(H460-I460)*D460))</f>
        <v>3000</v>
      </c>
      <c r="L460" s="13">
        <f t="shared" si="643"/>
        <v>6000</v>
      </c>
    </row>
    <row r="461" spans="1:12" s="12" customFormat="1" ht="15.75">
      <c r="A461" s="8">
        <v>43067</v>
      </c>
      <c r="B461" s="9" t="s">
        <v>26</v>
      </c>
      <c r="C461" s="9">
        <v>1680</v>
      </c>
      <c r="D461" s="9">
        <v>300</v>
      </c>
      <c r="E461" s="9"/>
      <c r="F461" s="9" t="s">
        <v>10</v>
      </c>
      <c r="G461" s="10">
        <v>22</v>
      </c>
      <c r="H461" s="10">
        <v>30</v>
      </c>
      <c r="I461" s="10">
        <v>38</v>
      </c>
      <c r="J461" s="13">
        <f t="shared" si="642"/>
        <v>2400</v>
      </c>
      <c r="K461" s="13">
        <v>0</v>
      </c>
      <c r="L461" s="13">
        <f t="shared" si="643"/>
        <v>2400</v>
      </c>
    </row>
    <row r="462" spans="1:12" s="12" customFormat="1" ht="15.75">
      <c r="A462" s="8">
        <v>43066</v>
      </c>
      <c r="B462" s="9" t="s">
        <v>27</v>
      </c>
      <c r="C462" s="9">
        <v>1360</v>
      </c>
      <c r="D462" s="9">
        <v>550</v>
      </c>
      <c r="E462" s="9"/>
      <c r="F462" s="9" t="s">
        <v>10</v>
      </c>
      <c r="G462" s="10">
        <v>16</v>
      </c>
      <c r="H462" s="10">
        <v>20</v>
      </c>
      <c r="I462" s="10">
        <v>24</v>
      </c>
      <c r="J462" s="13">
        <f t="shared" si="642"/>
        <v>2200</v>
      </c>
      <c r="K462" s="13">
        <v>0</v>
      </c>
      <c r="L462" s="13">
        <f t="shared" si="643"/>
        <v>2200</v>
      </c>
    </row>
    <row r="463" spans="1:12" s="12" customFormat="1" ht="15.75">
      <c r="A463" s="8">
        <v>43061</v>
      </c>
      <c r="B463" s="9" t="s">
        <v>28</v>
      </c>
      <c r="C463" s="9">
        <v>560</v>
      </c>
      <c r="D463" s="9">
        <v>1300</v>
      </c>
      <c r="E463" s="9"/>
      <c r="F463" s="9" t="s">
        <v>10</v>
      </c>
      <c r="G463" s="10">
        <v>18</v>
      </c>
      <c r="H463" s="10">
        <v>12</v>
      </c>
      <c r="I463" s="10">
        <v>0</v>
      </c>
      <c r="J463" s="13">
        <f t="shared" si="642"/>
        <v>-7800</v>
      </c>
      <c r="K463" s="13" t="str">
        <f>IF(I463=0,"0.00",IF(F463="BUY",(I463-H463)*D463,(H463-I463)*D463))</f>
        <v>0.00</v>
      </c>
      <c r="L463" s="13">
        <f t="shared" si="643"/>
        <v>-7800</v>
      </c>
    </row>
    <row r="464" spans="1:12" s="12" customFormat="1" ht="15.75">
      <c r="A464" s="8">
        <v>43060</v>
      </c>
      <c r="B464" s="9" t="s">
        <v>29</v>
      </c>
      <c r="C464" s="9">
        <v>1100</v>
      </c>
      <c r="D464" s="9">
        <v>500</v>
      </c>
      <c r="E464" s="9"/>
      <c r="F464" s="9" t="s">
        <v>10</v>
      </c>
      <c r="G464" s="10">
        <v>28</v>
      </c>
      <c r="H464" s="10">
        <v>32</v>
      </c>
      <c r="I464" s="10">
        <v>36</v>
      </c>
      <c r="J464" s="13">
        <f t="shared" si="642"/>
        <v>2000</v>
      </c>
      <c r="K464" s="13">
        <f>IF(I464=0,"0.00",IF(F464="BUY",(I464-H464)*D464,(H464-I464)*D464))</f>
        <v>2000</v>
      </c>
      <c r="L464" s="13">
        <f t="shared" si="643"/>
        <v>4000</v>
      </c>
    </row>
    <row r="465" spans="1:12" s="12" customFormat="1" ht="15.75">
      <c r="A465" s="8">
        <v>43059</v>
      </c>
      <c r="B465" s="9" t="s">
        <v>30</v>
      </c>
      <c r="C465" s="9">
        <v>1300</v>
      </c>
      <c r="D465" s="9">
        <v>500</v>
      </c>
      <c r="E465" s="9"/>
      <c r="F465" s="9" t="s">
        <v>10</v>
      </c>
      <c r="G465" s="10">
        <v>50</v>
      </c>
      <c r="H465" s="10">
        <v>55</v>
      </c>
      <c r="I465" s="10">
        <v>60</v>
      </c>
      <c r="J465" s="13">
        <f t="shared" si="642"/>
        <v>2500</v>
      </c>
      <c r="K465" s="13">
        <v>0</v>
      </c>
      <c r="L465" s="13">
        <f t="shared" si="643"/>
        <v>2500</v>
      </c>
    </row>
    <row r="466" spans="1:12" s="12" customFormat="1" ht="15.75">
      <c r="A466" s="8">
        <v>43056</v>
      </c>
      <c r="B466" s="9" t="s">
        <v>31</v>
      </c>
      <c r="C466" s="9">
        <v>330</v>
      </c>
      <c r="D466" s="9">
        <v>2750</v>
      </c>
      <c r="E466" s="9"/>
      <c r="F466" s="9" t="s">
        <v>10</v>
      </c>
      <c r="G466" s="10">
        <v>8</v>
      </c>
      <c r="H466" s="10">
        <v>9</v>
      </c>
      <c r="I466" s="10">
        <v>10</v>
      </c>
      <c r="J466" s="13">
        <f t="shared" si="642"/>
        <v>2750</v>
      </c>
      <c r="K466" s="13">
        <v>0</v>
      </c>
      <c r="L466" s="13">
        <f t="shared" si="643"/>
        <v>2750</v>
      </c>
    </row>
    <row r="467" spans="1:12" ht="15" customHeight="1">
      <c r="A467" s="8">
        <v>43056</v>
      </c>
      <c r="B467" s="9" t="s">
        <v>32</v>
      </c>
      <c r="C467" s="9">
        <v>1180</v>
      </c>
      <c r="D467" s="9">
        <v>600</v>
      </c>
      <c r="E467" s="9"/>
      <c r="F467" s="9" t="s">
        <v>10</v>
      </c>
      <c r="G467" s="10">
        <v>26</v>
      </c>
      <c r="H467" s="10">
        <v>15</v>
      </c>
      <c r="I467" s="10">
        <v>0</v>
      </c>
      <c r="J467" s="13">
        <f t="shared" si="642"/>
        <v>-6600</v>
      </c>
      <c r="K467" s="13">
        <v>0</v>
      </c>
      <c r="L467" s="13">
        <f t="shared" si="643"/>
        <v>-6600</v>
      </c>
    </row>
    <row r="468" spans="1:12" ht="15" customHeight="1">
      <c r="A468" s="8">
        <v>43055</v>
      </c>
      <c r="B468" s="9" t="s">
        <v>33</v>
      </c>
      <c r="C468" s="9">
        <v>135</v>
      </c>
      <c r="D468" s="9">
        <v>6000</v>
      </c>
      <c r="E468" s="9"/>
      <c r="F468" s="9" t="s">
        <v>10</v>
      </c>
      <c r="G468" s="10">
        <v>5.15</v>
      </c>
      <c r="H468" s="10">
        <v>6.15</v>
      </c>
      <c r="I468" s="10">
        <v>7.15</v>
      </c>
      <c r="J468" s="13">
        <f t="shared" si="642"/>
        <v>6000</v>
      </c>
      <c r="K468" s="13">
        <f>IF(I468=0,"0.00",IF(F468="BUY",(I468-H468)*D468,(H468-I468)*D468))</f>
        <v>6000</v>
      </c>
      <c r="L468" s="13">
        <f t="shared" si="643"/>
        <v>12000</v>
      </c>
    </row>
    <row r="469" spans="1:12" ht="15.75">
      <c r="A469" s="8">
        <v>43054</v>
      </c>
      <c r="B469" s="9" t="s">
        <v>16</v>
      </c>
      <c r="C469" s="9">
        <v>700</v>
      </c>
      <c r="D469" s="9">
        <v>1200</v>
      </c>
      <c r="E469" s="9"/>
      <c r="F469" s="9" t="s">
        <v>10</v>
      </c>
      <c r="G469" s="10">
        <v>35</v>
      </c>
      <c r="H469" s="10">
        <v>37</v>
      </c>
      <c r="I469" s="10">
        <v>39</v>
      </c>
      <c r="J469" s="13">
        <f t="shared" si="642"/>
        <v>2400</v>
      </c>
      <c r="K469" s="13">
        <f>IF(I469=0,"0.00",IF(F469="BUY",(I469-H469)*D469,(H469-I469)*D469))</f>
        <v>2400</v>
      </c>
      <c r="L469" s="13">
        <f t="shared" si="643"/>
        <v>4800</v>
      </c>
    </row>
    <row r="470" spans="1:12" ht="15.75">
      <c r="A470" s="8">
        <v>43050</v>
      </c>
      <c r="B470" s="9" t="s">
        <v>34</v>
      </c>
      <c r="C470" s="9">
        <v>480</v>
      </c>
      <c r="D470" s="9">
        <v>1500</v>
      </c>
      <c r="E470" s="9"/>
      <c r="F470" s="9" t="s">
        <v>10</v>
      </c>
      <c r="G470" s="10">
        <v>26</v>
      </c>
      <c r="H470" s="10">
        <v>17</v>
      </c>
      <c r="I470" s="10">
        <v>0</v>
      </c>
      <c r="J470" s="13">
        <f t="shared" si="642"/>
        <v>-13500</v>
      </c>
      <c r="K470" s="13" t="str">
        <f>IF(I470=0,"0.00",IF(F470="BUY",(I470-H470)*D470,(H470-I470)*D470))</f>
        <v>0.00</v>
      </c>
      <c r="L470" s="13">
        <f t="shared" si="643"/>
        <v>-13500</v>
      </c>
    </row>
    <row r="471" spans="1:12">
      <c r="J471" s="27" t="s">
        <v>11</v>
      </c>
      <c r="K471" s="28"/>
      <c r="L471" s="31">
        <f>SUM(L8:L470)</f>
        <v>4658970.5999999996</v>
      </c>
    </row>
    <row r="472" spans="1:12">
      <c r="J472" s="29"/>
      <c r="K472" s="30"/>
      <c r="L472" s="32"/>
    </row>
  </sheetData>
  <mergeCells count="15">
    <mergeCell ref="J5:K6"/>
    <mergeCell ref="L5:L7"/>
    <mergeCell ref="J471:K472"/>
    <mergeCell ref="L471:L472"/>
    <mergeCell ref="C2:I3"/>
    <mergeCell ref="G5:G7"/>
    <mergeCell ref="H5:H7"/>
    <mergeCell ref="I5:I7"/>
    <mergeCell ref="L1:M4"/>
    <mergeCell ref="A5:A7"/>
    <mergeCell ref="B5:B7"/>
    <mergeCell ref="C5:C7"/>
    <mergeCell ref="D5:D7"/>
    <mergeCell ref="F5:F7"/>
    <mergeCell ref="E5:E7"/>
  </mergeCells>
  <conditionalFormatting sqref="J5:J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  <ignoredErrors>
    <ignoredError sqref="J2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PLATINUM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2018-02-14T12:48:06Z</dcterms:created>
  <dcterms:modified xsi:type="dcterms:W3CDTF">2019-12-24T11:11:19Z</dcterms:modified>
</cp:coreProperties>
</file>