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440" windowHeight="7440"/>
  </bookViews>
  <sheets>
    <sheet name="FUTURE PLATINUM" sheetId="1" r:id="rId1"/>
  </sheets>
  <calcPr calcId="124519"/>
</workbook>
</file>

<file path=xl/calcChain.xml><?xml version="1.0" encoding="utf-8"?>
<calcChain xmlns="http://schemas.openxmlformats.org/spreadsheetml/2006/main">
  <c r="J9" i="1"/>
  <c r="I9"/>
  <c r="K9" s="1"/>
  <c r="I10" l="1"/>
  <c r="K10" s="1"/>
  <c r="I11" l="1"/>
  <c r="K11" s="1"/>
  <c r="I12" l="1"/>
  <c r="K12" s="1"/>
  <c r="I13" l="1"/>
  <c r="K13" l="1"/>
  <c r="J14" l="1"/>
  <c r="I14"/>
  <c r="K14" l="1"/>
  <c r="I15"/>
  <c r="K15" s="1"/>
  <c r="I16" l="1"/>
  <c r="K16" s="1"/>
  <c r="I17" l="1"/>
  <c r="K17" s="1"/>
  <c r="I18" l="1"/>
  <c r="K18" s="1"/>
  <c r="J19" l="1"/>
  <c r="I19"/>
  <c r="K19" l="1"/>
  <c r="I20"/>
  <c r="K20" s="1"/>
  <c r="J21" l="1"/>
  <c r="I21"/>
  <c r="K21" l="1"/>
  <c r="I22"/>
  <c r="K22" s="1"/>
  <c r="I23"/>
  <c r="K23" l="1"/>
  <c r="I24" l="1"/>
  <c r="K24" l="1"/>
  <c r="J25" l="1"/>
  <c r="I25"/>
  <c r="K25" l="1"/>
  <c r="J26" l="1"/>
  <c r="I26"/>
  <c r="K26" l="1"/>
  <c r="I27"/>
  <c r="K27" s="1"/>
  <c r="J28"/>
  <c r="I28"/>
  <c r="I29"/>
  <c r="K29" s="1"/>
  <c r="K28" l="1"/>
  <c r="I30" l="1"/>
  <c r="K30" s="1"/>
  <c r="I31" l="1"/>
  <c r="K31" s="1"/>
  <c r="I32"/>
  <c r="K32" s="1"/>
  <c r="J33" l="1"/>
  <c r="I33"/>
  <c r="K33" l="1"/>
  <c r="I34"/>
  <c r="K34" s="1"/>
  <c r="I35"/>
  <c r="K35" s="1"/>
  <c r="J36" l="1"/>
  <c r="I36"/>
  <c r="K36" l="1"/>
  <c r="J37" l="1"/>
  <c r="I37"/>
  <c r="K37" l="1"/>
  <c r="J38" l="1"/>
  <c r="I38"/>
  <c r="I39"/>
  <c r="K38" l="1"/>
  <c r="K39"/>
  <c r="J40" l="1"/>
  <c r="I40"/>
  <c r="K40" l="1"/>
  <c r="J41" l="1"/>
  <c r="I41"/>
  <c r="K41" l="1"/>
  <c r="J42"/>
  <c r="I42"/>
  <c r="K42" l="1"/>
  <c r="I43"/>
  <c r="K43" s="1"/>
  <c r="I44" l="1"/>
  <c r="K44" l="1"/>
  <c r="J45" l="1"/>
  <c r="I45"/>
  <c r="K45" l="1"/>
  <c r="I46"/>
  <c r="K46" l="1"/>
  <c r="J47" l="1"/>
  <c r="I47"/>
  <c r="K47" l="1"/>
  <c r="I48"/>
  <c r="K48" s="1"/>
  <c r="I49" l="1"/>
  <c r="J50"/>
  <c r="I50"/>
  <c r="K49" l="1"/>
  <c r="K50"/>
  <c r="J51" l="1"/>
  <c r="I51"/>
  <c r="K51" l="1"/>
  <c r="I52"/>
  <c r="K52" l="1"/>
  <c r="J53" l="1"/>
  <c r="I53"/>
  <c r="K53" l="1"/>
  <c r="J54" l="1"/>
  <c r="I54"/>
  <c r="J55"/>
  <c r="I55"/>
  <c r="K54" l="1"/>
  <c r="K55"/>
  <c r="I56"/>
  <c r="K56" s="1"/>
  <c r="I57" l="1"/>
  <c r="J58"/>
  <c r="I58"/>
  <c r="I59"/>
  <c r="K59" s="1"/>
  <c r="K58" l="1"/>
  <c r="K57"/>
  <c r="I60" l="1"/>
  <c r="K60" s="1"/>
  <c r="J61" l="1"/>
  <c r="I61"/>
  <c r="K61" l="1"/>
  <c r="I62"/>
  <c r="K62" s="1"/>
  <c r="I63" l="1"/>
  <c r="K63" l="1"/>
  <c r="J64" l="1"/>
  <c r="I64"/>
  <c r="K64" l="1"/>
  <c r="J65"/>
  <c r="I65"/>
  <c r="J66"/>
  <c r="I66"/>
  <c r="K66" l="1"/>
  <c r="K65"/>
  <c r="I67" l="1"/>
  <c r="K67" l="1"/>
  <c r="J68" l="1"/>
  <c r="I68"/>
  <c r="I69"/>
  <c r="K69" s="1"/>
  <c r="K68" l="1"/>
  <c r="J70" l="1"/>
  <c r="I70"/>
  <c r="K70" l="1"/>
  <c r="J71" l="1"/>
  <c r="I71"/>
  <c r="J72"/>
  <c r="I72"/>
  <c r="K71" l="1"/>
  <c r="K72"/>
  <c r="I73" l="1"/>
  <c r="K73" s="1"/>
  <c r="I74"/>
  <c r="K74" s="1"/>
  <c r="I75"/>
  <c r="K75" s="1"/>
  <c r="J76" l="1"/>
  <c r="I76"/>
  <c r="K76" l="1"/>
  <c r="J77" l="1"/>
  <c r="K77" s="1"/>
  <c r="I77"/>
  <c r="I78" l="1"/>
  <c r="K78" s="1"/>
  <c r="I79"/>
  <c r="K79" s="1"/>
  <c r="J80" l="1"/>
  <c r="I80"/>
  <c r="K80" l="1"/>
  <c r="I81"/>
  <c r="K81" s="1"/>
  <c r="I82"/>
  <c r="K82" s="1"/>
  <c r="J83" l="1"/>
  <c r="I83"/>
  <c r="K83" l="1"/>
  <c r="I84"/>
  <c r="K84" l="1"/>
  <c r="J85" l="1"/>
  <c r="I85"/>
  <c r="K85" l="1"/>
  <c r="J86" l="1"/>
  <c r="I86"/>
  <c r="J87"/>
  <c r="I87"/>
  <c r="K86" l="1"/>
  <c r="K87"/>
  <c r="I88"/>
  <c r="K88" s="1"/>
  <c r="J89" l="1"/>
  <c r="I89"/>
  <c r="J90"/>
  <c r="I90"/>
  <c r="K89" l="1"/>
  <c r="K90"/>
  <c r="I91"/>
  <c r="K91" s="1"/>
  <c r="I92"/>
  <c r="K92" s="1"/>
  <c r="I93" l="1"/>
  <c r="K93" l="1"/>
  <c r="J94" l="1"/>
  <c r="I94"/>
  <c r="K94" l="1"/>
  <c r="I95"/>
  <c r="K95" s="1"/>
  <c r="I96"/>
  <c r="K96" s="1"/>
  <c r="I97" l="1"/>
  <c r="K97" s="1"/>
  <c r="I98" l="1"/>
  <c r="K98" s="1"/>
  <c r="I99"/>
  <c r="K99" s="1"/>
  <c r="I100" l="1"/>
  <c r="K100" l="1"/>
  <c r="J101" l="1"/>
  <c r="I101"/>
  <c r="K101" l="1"/>
  <c r="I102"/>
  <c r="K102" s="1"/>
  <c r="I103"/>
  <c r="K103" s="1"/>
  <c r="J104" l="1"/>
  <c r="I104"/>
  <c r="K104" l="1"/>
  <c r="J105" l="1"/>
  <c r="I105"/>
  <c r="K105" l="1"/>
  <c r="I106"/>
  <c r="K106" l="1"/>
  <c r="J107" l="1"/>
  <c r="I107"/>
  <c r="K107" l="1"/>
  <c r="J108"/>
  <c r="I108"/>
  <c r="K108" l="1"/>
  <c r="I109" l="1"/>
  <c r="K109" s="1"/>
  <c r="I110" l="1"/>
  <c r="J111"/>
  <c r="I111"/>
  <c r="K110" l="1"/>
  <c r="K111"/>
  <c r="J112" l="1"/>
  <c r="I112"/>
  <c r="K112" l="1"/>
  <c r="I113"/>
  <c r="K113" s="1"/>
  <c r="I114" l="1"/>
  <c r="K114" s="1"/>
  <c r="I115" l="1"/>
  <c r="K115" s="1"/>
  <c r="J116" l="1"/>
  <c r="I116"/>
  <c r="K116" l="1"/>
  <c r="I117"/>
  <c r="K117" s="1"/>
  <c r="I118"/>
  <c r="K118" s="1"/>
  <c r="I119" l="1"/>
  <c r="K119" s="1"/>
  <c r="J120" l="1"/>
  <c r="I120"/>
  <c r="I121"/>
  <c r="K121" s="1"/>
  <c r="K120" l="1"/>
  <c r="I122"/>
  <c r="K122" s="1"/>
  <c r="I123"/>
  <c r="K123" l="1"/>
  <c r="J124" l="1"/>
  <c r="I124"/>
  <c r="I125"/>
  <c r="K125" s="1"/>
  <c r="K124" l="1"/>
  <c r="I126" l="1"/>
  <c r="K126" s="1"/>
  <c r="I127"/>
  <c r="K127" s="1"/>
  <c r="I128" l="1"/>
  <c r="K128" s="1"/>
  <c r="I129" l="1"/>
  <c r="K129" s="1"/>
  <c r="I130"/>
  <c r="K130" l="1"/>
  <c r="J131" l="1"/>
  <c r="I131"/>
  <c r="J132"/>
  <c r="I132"/>
  <c r="I133"/>
  <c r="K133" s="1"/>
  <c r="K131" l="1"/>
  <c r="K132"/>
  <c r="J134" l="1"/>
  <c r="I134"/>
  <c r="K134" l="1"/>
  <c r="J135" l="1"/>
  <c r="I135"/>
  <c r="K135" l="1"/>
  <c r="J136" l="1"/>
  <c r="I136"/>
  <c r="K136" l="1"/>
  <c r="J137" l="1"/>
  <c r="I137"/>
  <c r="I138"/>
  <c r="K138" s="1"/>
  <c r="K137" l="1"/>
  <c r="J139"/>
  <c r="I139"/>
  <c r="K139" l="1"/>
  <c r="J140" l="1"/>
  <c r="I140"/>
  <c r="K140" l="1"/>
  <c r="I141"/>
  <c r="K141" s="1"/>
  <c r="I142" l="1"/>
  <c r="K142" l="1"/>
  <c r="J143" l="1"/>
  <c r="I143"/>
  <c r="K143" l="1"/>
  <c r="J144"/>
  <c r="I144"/>
  <c r="K144" l="1"/>
  <c r="J145"/>
  <c r="I145"/>
  <c r="K145" l="1"/>
  <c r="J146" l="1"/>
  <c r="I146"/>
  <c r="K146" l="1"/>
  <c r="J147" l="1"/>
  <c r="I147"/>
  <c r="K147" l="1"/>
  <c r="J148" l="1"/>
  <c r="I148"/>
  <c r="K148" l="1"/>
  <c r="I149"/>
  <c r="K149" s="1"/>
  <c r="I150" l="1"/>
  <c r="K150" l="1"/>
  <c r="J151" l="1"/>
  <c r="I151"/>
  <c r="K151" l="1"/>
  <c r="I152" l="1"/>
  <c r="K152" s="1"/>
  <c r="I153" l="1"/>
  <c r="J154"/>
  <c r="I154"/>
  <c r="K153" l="1"/>
  <c r="K154"/>
  <c r="J155" l="1"/>
  <c r="I155"/>
  <c r="K155" l="1"/>
  <c r="I156" l="1"/>
  <c r="K156" s="1"/>
  <c r="J157" l="1"/>
  <c r="I157"/>
  <c r="K157" l="1"/>
  <c r="I158" l="1"/>
  <c r="K158" s="1"/>
  <c r="I159" l="1"/>
  <c r="J160"/>
  <c r="I160"/>
  <c r="K159" l="1"/>
  <c r="K160"/>
  <c r="J161" l="1"/>
  <c r="I161"/>
  <c r="I162"/>
  <c r="K161" l="1"/>
  <c r="K162"/>
  <c r="J163" l="1"/>
  <c r="I163"/>
  <c r="I164"/>
  <c r="K164" s="1"/>
  <c r="K163" l="1"/>
  <c r="I165"/>
  <c r="K165" s="1"/>
  <c r="I166" l="1"/>
  <c r="K166" s="1"/>
  <c r="I167" l="1"/>
  <c r="K167" s="1"/>
  <c r="J168" l="1"/>
  <c r="I168"/>
  <c r="K168" l="1"/>
  <c r="J169"/>
  <c r="I169"/>
  <c r="K169" l="1"/>
  <c r="J170"/>
  <c r="I170"/>
  <c r="K170" l="1"/>
  <c r="J171"/>
  <c r="I171"/>
  <c r="K171" l="1"/>
  <c r="I172"/>
  <c r="K172" l="1"/>
  <c r="J173" l="1"/>
  <c r="I173"/>
  <c r="K173" l="1"/>
  <c r="I174"/>
  <c r="K174" s="1"/>
  <c r="I175" l="1"/>
  <c r="J176" l="1"/>
  <c r="I176"/>
  <c r="K176" l="1"/>
  <c r="I177"/>
  <c r="K177" s="1"/>
  <c r="I178" l="1"/>
  <c r="K178" s="1"/>
  <c r="I179"/>
  <c r="K179" s="1"/>
  <c r="I180" l="1"/>
  <c r="J181"/>
  <c r="I181"/>
  <c r="K181" l="1"/>
  <c r="I182"/>
  <c r="K182" l="1"/>
  <c r="J183" l="1"/>
  <c r="I183"/>
  <c r="K183" l="1"/>
  <c r="J184" l="1"/>
  <c r="I184"/>
  <c r="K184" l="1"/>
  <c r="I185"/>
  <c r="K185" s="1"/>
  <c r="I186" l="1"/>
  <c r="K186" s="1"/>
  <c r="I187" l="1"/>
  <c r="K187" s="1"/>
  <c r="I188" l="1"/>
  <c r="K188" s="1"/>
  <c r="I189"/>
  <c r="K189" l="1"/>
  <c r="I190" l="1"/>
  <c r="K190" s="1"/>
  <c r="I191" l="1"/>
  <c r="K191" s="1"/>
  <c r="J192"/>
  <c r="I192"/>
  <c r="K192" l="1"/>
  <c r="I193"/>
  <c r="K193" l="1"/>
  <c r="J194" l="1"/>
  <c r="I194"/>
  <c r="K194" l="1"/>
  <c r="I195"/>
  <c r="K195" l="1"/>
  <c r="J196" l="1"/>
  <c r="I196"/>
  <c r="K196" l="1"/>
  <c r="I197"/>
  <c r="K197" s="1"/>
  <c r="I198" l="1"/>
  <c r="K198" s="1"/>
  <c r="I199" l="1"/>
  <c r="K199" s="1"/>
  <c r="I200" l="1"/>
  <c r="K200" s="1"/>
  <c r="I201" l="1"/>
  <c r="K201" l="1"/>
  <c r="J202" l="1"/>
  <c r="I202"/>
  <c r="K202" l="1"/>
  <c r="I203"/>
  <c r="K203" s="1"/>
  <c r="I204" l="1"/>
  <c r="K204" s="1"/>
  <c r="I205" l="1"/>
  <c r="K205" l="1"/>
  <c r="J206" l="1"/>
  <c r="I206"/>
  <c r="K206" l="1"/>
  <c r="I207"/>
  <c r="K207" s="1"/>
  <c r="I208" l="1"/>
  <c r="K208" s="1"/>
  <c r="I209" l="1"/>
  <c r="K209" s="1"/>
  <c r="I210" l="1"/>
  <c r="K210" l="1"/>
  <c r="I211" l="1"/>
  <c r="K211" s="1"/>
  <c r="I212" l="1"/>
  <c r="K212" s="1"/>
  <c r="I213"/>
  <c r="J214" l="1"/>
  <c r="I214"/>
  <c r="K214" l="1"/>
  <c r="I215"/>
  <c r="K215" l="1"/>
  <c r="J216" l="1"/>
  <c r="I216"/>
  <c r="K216" l="1"/>
  <c r="J217" l="1"/>
  <c r="I217"/>
  <c r="I218"/>
  <c r="K218" s="1"/>
  <c r="K217" l="1"/>
  <c r="J219"/>
  <c r="I219"/>
  <c r="K219" l="1"/>
  <c r="J220"/>
  <c r="I220"/>
  <c r="I221"/>
  <c r="K221" s="1"/>
  <c r="I222"/>
  <c r="K222" s="1"/>
  <c r="K220" l="1"/>
  <c r="J223"/>
  <c r="I223"/>
  <c r="K223" l="1"/>
  <c r="J224" l="1"/>
  <c r="I224"/>
  <c r="K224" l="1"/>
  <c r="J225" l="1"/>
  <c r="I225"/>
  <c r="K225" l="1"/>
  <c r="I226"/>
  <c r="K226" s="1"/>
  <c r="I227" l="1"/>
  <c r="K227" s="1"/>
  <c r="I228" l="1"/>
  <c r="K228" s="1"/>
  <c r="I229" l="1"/>
  <c r="K229" s="1"/>
  <c r="J230" l="1"/>
  <c r="I230"/>
  <c r="J231"/>
  <c r="I231"/>
  <c r="K230" l="1"/>
  <c r="K231"/>
  <c r="J232" l="1"/>
  <c r="I232"/>
  <c r="K232" l="1"/>
  <c r="I233"/>
  <c r="K233" l="1"/>
  <c r="J234" l="1"/>
  <c r="I234"/>
  <c r="I235"/>
  <c r="K235" s="1"/>
  <c r="K234" l="1"/>
  <c r="I236"/>
  <c r="K236" s="1"/>
  <c r="I237" l="1"/>
  <c r="K237" s="1"/>
  <c r="I238"/>
  <c r="K238" s="1"/>
  <c r="J239" l="1"/>
  <c r="I239"/>
  <c r="K239" l="1"/>
  <c r="I240"/>
  <c r="K240" s="1"/>
  <c r="I241" l="1"/>
  <c r="K241" s="1"/>
  <c r="I242" l="1"/>
  <c r="K242" s="1"/>
  <c r="I243" l="1"/>
  <c r="K243" s="1"/>
  <c r="J244"/>
  <c r="I244"/>
  <c r="K244" l="1"/>
  <c r="J245" l="1"/>
  <c r="I245"/>
  <c r="K245" l="1"/>
  <c r="J246" l="1"/>
  <c r="I246"/>
  <c r="I247"/>
  <c r="K246" l="1"/>
  <c r="K247"/>
  <c r="J248" l="1"/>
  <c r="I248"/>
  <c r="K248" l="1"/>
  <c r="J249"/>
  <c r="I249"/>
  <c r="K249" l="1"/>
  <c r="I250"/>
  <c r="K250" s="1"/>
  <c r="I251"/>
  <c r="K251" s="1"/>
  <c r="J252"/>
  <c r="I252"/>
  <c r="K252" l="1"/>
  <c r="J253" l="1"/>
  <c r="I253"/>
  <c r="I254"/>
  <c r="K254" s="1"/>
  <c r="K253" l="1"/>
  <c r="J255" l="1"/>
  <c r="I255"/>
  <c r="K255" l="1"/>
  <c r="I256"/>
  <c r="K256" s="1"/>
  <c r="I257" l="1"/>
  <c r="K257" s="1"/>
  <c r="J258" l="1"/>
  <c r="I258"/>
  <c r="K258" l="1"/>
  <c r="J259" l="1"/>
  <c r="I259"/>
  <c r="K259" l="1"/>
  <c r="J260" l="1"/>
  <c r="I260"/>
  <c r="K260" l="1"/>
  <c r="I261"/>
  <c r="K261" l="1"/>
  <c r="J262" l="1"/>
  <c r="I262"/>
  <c r="K262" l="1"/>
  <c r="J263"/>
  <c r="I263"/>
  <c r="I264"/>
  <c r="K263" l="1"/>
  <c r="K264"/>
  <c r="J265"/>
  <c r="I265"/>
  <c r="K265" l="1"/>
  <c r="J266"/>
  <c r="I266"/>
  <c r="I267"/>
  <c r="K267" s="1"/>
  <c r="K266" l="1"/>
  <c r="J268"/>
  <c r="I268"/>
  <c r="K268" l="1"/>
  <c r="I269"/>
  <c r="K269" s="1"/>
  <c r="I270" l="1"/>
  <c r="K270" s="1"/>
  <c r="I271" l="1"/>
  <c r="K271" s="1"/>
  <c r="I272"/>
  <c r="K272" l="1"/>
  <c r="J298" l="1"/>
  <c r="I298"/>
  <c r="I299"/>
  <c r="J300"/>
  <c r="I300"/>
  <c r="I301"/>
  <c r="J302"/>
  <c r="I302"/>
  <c r="I303"/>
  <c r="K303" s="1"/>
  <c r="I304"/>
  <c r="K304" s="1"/>
  <c r="I305"/>
  <c r="K305" s="1"/>
  <c r="I306"/>
  <c r="K306" s="1"/>
  <c r="I307"/>
  <c r="K307" s="1"/>
  <c r="I308"/>
  <c r="J309"/>
  <c r="I309"/>
  <c r="J310"/>
  <c r="I310"/>
  <c r="I311"/>
  <c r="K311" s="1"/>
  <c r="I312"/>
  <c r="K312" s="1"/>
  <c r="I313"/>
  <c r="K313" s="1"/>
  <c r="I314"/>
  <c r="K314" s="1"/>
  <c r="J315"/>
  <c r="I315"/>
  <c r="I316"/>
  <c r="K316" s="1"/>
  <c r="I317"/>
  <c r="K317" s="1"/>
  <c r="I318"/>
  <c r="K318" s="1"/>
  <c r="I319"/>
  <c r="K319" s="1"/>
  <c r="I320"/>
  <c r="K320" s="1"/>
  <c r="I321"/>
  <c r="J322"/>
  <c r="I322"/>
  <c r="I323"/>
  <c r="K323" s="1"/>
  <c r="I324"/>
  <c r="K324" s="1"/>
  <c r="I325"/>
  <c r="K325" s="1"/>
  <c r="I328"/>
  <c r="I326"/>
  <c r="J327"/>
  <c r="I327"/>
  <c r="J330"/>
  <c r="I330"/>
  <c r="J329"/>
  <c r="I329"/>
  <c r="I331"/>
  <c r="K331" s="1"/>
  <c r="I332"/>
  <c r="K332" s="1"/>
  <c r="I333"/>
  <c r="K333" s="1"/>
  <c r="I334"/>
  <c r="K334" s="1"/>
  <c r="I335"/>
  <c r="K335" s="1"/>
  <c r="I336"/>
  <c r="J337"/>
  <c r="I337"/>
  <c r="J338"/>
  <c r="I338"/>
  <c r="I339"/>
  <c r="K339" s="1"/>
  <c r="I340"/>
  <c r="J341"/>
  <c r="I341"/>
  <c r="J342"/>
  <c r="I342"/>
  <c r="I343"/>
  <c r="K343" s="1"/>
  <c r="I344"/>
  <c r="K344" s="1"/>
  <c r="I345"/>
  <c r="K345" s="1"/>
  <c r="I346"/>
  <c r="K346" s="1"/>
  <c r="K347"/>
  <c r="I348"/>
  <c r="J349"/>
  <c r="I349"/>
  <c r="I350"/>
  <c r="K350" s="1"/>
  <c r="I351"/>
  <c r="K351" s="1"/>
  <c r="I352"/>
  <c r="K352" s="1"/>
  <c r="I353"/>
  <c r="K353" s="1"/>
  <c r="I354"/>
  <c r="K354" s="1"/>
  <c r="I355"/>
  <c r="K355" s="1"/>
  <c r="I356"/>
  <c r="J357"/>
  <c r="I357"/>
  <c r="J358"/>
  <c r="I358"/>
  <c r="I359"/>
  <c r="K359" s="1"/>
  <c r="I360"/>
  <c r="J361"/>
  <c r="I361"/>
  <c r="J362"/>
  <c r="I362"/>
  <c r="I363"/>
  <c r="I364"/>
  <c r="J366"/>
  <c r="I366"/>
  <c r="J365"/>
  <c r="I365"/>
  <c r="J367"/>
  <c r="I367"/>
  <c r="I368"/>
  <c r="K368" s="1"/>
  <c r="I369"/>
  <c r="K369" s="1"/>
  <c r="I370"/>
  <c r="K370" s="1"/>
  <c r="J371"/>
  <c r="I371"/>
  <c r="I372"/>
  <c r="K372" s="1"/>
  <c r="I373"/>
  <c r="K373" s="1"/>
  <c r="I374"/>
  <c r="J375"/>
  <c r="I375"/>
  <c r="I381"/>
  <c r="J381"/>
  <c r="I376"/>
  <c r="K376" s="1"/>
  <c r="I377"/>
  <c r="K377" s="1"/>
  <c r="I378"/>
  <c r="K378" s="1"/>
  <c r="I379"/>
  <c r="K379" s="1"/>
  <c r="I380"/>
  <c r="J382"/>
  <c r="I382"/>
  <c r="K300" l="1"/>
  <c r="K322"/>
  <c r="K315"/>
  <c r="K310"/>
  <c r="K302"/>
  <c r="K298"/>
  <c r="K299"/>
  <c r="K301"/>
  <c r="K308"/>
  <c r="K309"/>
  <c r="K349"/>
  <c r="K342"/>
  <c r="K341"/>
  <c r="K329"/>
  <c r="K327"/>
  <c r="K321"/>
  <c r="K326"/>
  <c r="K328"/>
  <c r="K330"/>
  <c r="K336"/>
  <c r="K337"/>
  <c r="K338"/>
  <c r="K340"/>
  <c r="K375"/>
  <c r="K367"/>
  <c r="K365"/>
  <c r="K366"/>
  <c r="K362"/>
  <c r="K361"/>
  <c r="K358"/>
  <c r="K348"/>
  <c r="K356"/>
  <c r="K357"/>
  <c r="K360"/>
  <c r="K363"/>
  <c r="K364"/>
  <c r="K382"/>
  <c r="K371"/>
  <c r="K374"/>
  <c r="K380"/>
  <c r="K381"/>
  <c r="I383" l="1"/>
  <c r="K383" s="1"/>
  <c r="I384"/>
  <c r="J385"/>
  <c r="I385"/>
  <c r="J386"/>
  <c r="I386"/>
  <c r="J387"/>
  <c r="I387"/>
  <c r="J388"/>
  <c r="I388"/>
  <c r="I389"/>
  <c r="K389" s="1"/>
  <c r="I390"/>
  <c r="J391"/>
  <c r="I391"/>
  <c r="I392"/>
  <c r="K392" s="1"/>
  <c r="I393"/>
  <c r="K393" s="1"/>
  <c r="I394"/>
  <c r="I395"/>
  <c r="J396"/>
  <c r="I396"/>
  <c r="J397"/>
  <c r="I397"/>
  <c r="J398"/>
  <c r="I398"/>
  <c r="J399"/>
  <c r="I399"/>
  <c r="J400"/>
  <c r="I400"/>
  <c r="I401"/>
  <c r="K401" s="1"/>
  <c r="I402"/>
  <c r="I403"/>
  <c r="J404"/>
  <c r="I404"/>
  <c r="J405"/>
  <c r="I405"/>
  <c r="I406"/>
  <c r="K406" s="1"/>
  <c r="I407"/>
  <c r="K407" s="1"/>
  <c r="I408"/>
  <c r="K408" s="1"/>
  <c r="I409"/>
  <c r="K409" s="1"/>
  <c r="J410"/>
  <c r="I410"/>
  <c r="I411"/>
  <c r="K411" s="1"/>
  <c r="I412"/>
  <c r="K412" s="1"/>
  <c r="I413"/>
  <c r="K413" s="1"/>
  <c r="J415"/>
  <c r="I415"/>
  <c r="I414"/>
  <c r="K414" s="1"/>
  <c r="I416"/>
  <c r="J417"/>
  <c r="I417"/>
  <c r="J418"/>
  <c r="I418"/>
  <c r="I419"/>
  <c r="K419" s="1"/>
  <c r="I421"/>
  <c r="K421" s="1"/>
  <c r="I420"/>
  <c r="K420" s="1"/>
  <c r="I422"/>
  <c r="J423"/>
  <c r="I423"/>
  <c r="J424"/>
  <c r="I424"/>
  <c r="J425"/>
  <c r="I425"/>
  <c r="I426"/>
  <c r="J427"/>
  <c r="I427"/>
  <c r="J428"/>
  <c r="I428"/>
  <c r="I429"/>
  <c r="K429" s="1"/>
  <c r="I430"/>
  <c r="K430" s="1"/>
  <c r="I431"/>
  <c r="K431" s="1"/>
  <c r="I432"/>
  <c r="K432" s="1"/>
  <c r="I433"/>
  <c r="K433" s="1"/>
  <c r="I434"/>
  <c r="J435"/>
  <c r="I435"/>
  <c r="I436"/>
  <c r="K436" s="1"/>
  <c r="I437"/>
  <c r="J438"/>
  <c r="I438"/>
  <c r="I439"/>
  <c r="K439" s="1"/>
  <c r="I440"/>
  <c r="J441"/>
  <c r="I441"/>
  <c r="I442"/>
  <c r="K442" s="1"/>
  <c r="I443"/>
  <c r="J444"/>
  <c r="I444"/>
  <c r="J482"/>
  <c r="I482"/>
  <c r="J481"/>
  <c r="I481"/>
  <c r="I480"/>
  <c r="K480" s="1"/>
  <c r="I479"/>
  <c r="K479" s="1"/>
  <c r="I478"/>
  <c r="K478" s="1"/>
  <c r="I477"/>
  <c r="K477" s="1"/>
  <c r="I476"/>
  <c r="K476" s="1"/>
  <c r="I475"/>
  <c r="K475" s="1"/>
  <c r="I474"/>
  <c r="K474" s="1"/>
  <c r="J473"/>
  <c r="I473"/>
  <c r="J472"/>
  <c r="I472"/>
  <c r="I471"/>
  <c r="K471" s="1"/>
  <c r="J470"/>
  <c r="I470"/>
  <c r="I469"/>
  <c r="K469" s="1"/>
  <c r="I468"/>
  <c r="K468" s="1"/>
  <c r="I467"/>
  <c r="K467" s="1"/>
  <c r="I466"/>
  <c r="K466" s="1"/>
  <c r="J465"/>
  <c r="I465"/>
  <c r="I464"/>
  <c r="K464" s="1"/>
  <c r="I463"/>
  <c r="K463" s="1"/>
  <c r="J462"/>
  <c r="I462"/>
  <c r="J461"/>
  <c r="I461"/>
  <c r="I460"/>
  <c r="K460" s="1"/>
  <c r="I459"/>
  <c r="K459" s="1"/>
  <c r="J458"/>
  <c r="I458"/>
  <c r="J457"/>
  <c r="I457"/>
  <c r="J456"/>
  <c r="I456"/>
  <c r="J455"/>
  <c r="I455"/>
  <c r="J454"/>
  <c r="I454"/>
  <c r="J453"/>
  <c r="I453"/>
  <c r="I452"/>
  <c r="K452" s="1"/>
  <c r="J451"/>
  <c r="I451"/>
  <c r="I450"/>
  <c r="K450" s="1"/>
  <c r="J449"/>
  <c r="I449"/>
  <c r="I448"/>
  <c r="K448" s="1"/>
  <c r="I447"/>
  <c r="K447" s="1"/>
  <c r="I446"/>
  <c r="K446" s="1"/>
  <c r="J445"/>
  <c r="I445"/>
  <c r="K449" l="1"/>
  <c r="K453"/>
  <c r="K454"/>
  <c r="K455"/>
  <c r="K461"/>
  <c r="K456"/>
  <c r="K445"/>
  <c r="K425"/>
  <c r="K418"/>
  <c r="K415"/>
  <c r="K400"/>
  <c r="K399"/>
  <c r="K398"/>
  <c r="K397"/>
  <c r="K388"/>
  <c r="K384"/>
  <c r="K385"/>
  <c r="K386"/>
  <c r="K387"/>
  <c r="K390"/>
  <c r="K391"/>
  <c r="K394"/>
  <c r="K410"/>
  <c r="K395"/>
  <c r="K396"/>
  <c r="K405"/>
  <c r="K402"/>
  <c r="K457"/>
  <c r="K427"/>
  <c r="K403"/>
  <c r="K404"/>
  <c r="K462"/>
  <c r="K481"/>
  <c r="K482"/>
  <c r="K458"/>
  <c r="K428"/>
  <c r="K416"/>
  <c r="K417"/>
  <c r="K422"/>
  <c r="K423"/>
  <c r="K424"/>
  <c r="K426"/>
  <c r="K451"/>
  <c r="K465"/>
  <c r="K444"/>
  <c r="K441"/>
  <c r="K438"/>
  <c r="K435"/>
  <c r="K434"/>
  <c r="K437"/>
  <c r="K440"/>
  <c r="K470"/>
  <c r="K472"/>
  <c r="K443"/>
  <c r="K473"/>
  <c r="J273" l="1"/>
  <c r="I273"/>
  <c r="K273" l="1"/>
  <c r="J274"/>
  <c r="I274"/>
  <c r="I275"/>
  <c r="K275" s="1"/>
  <c r="K274" l="1"/>
  <c r="I276"/>
  <c r="K276" s="1"/>
  <c r="J277" l="1"/>
  <c r="K277" l="1"/>
  <c r="J278"/>
  <c r="I278"/>
  <c r="K278" l="1"/>
  <c r="J279"/>
  <c r="I279"/>
  <c r="K279" l="1"/>
  <c r="I280"/>
  <c r="K280" s="1"/>
  <c r="I281" l="1"/>
  <c r="J282"/>
  <c r="I282"/>
  <c r="K282" l="1"/>
  <c r="K281"/>
  <c r="I283"/>
  <c r="K283" s="1"/>
  <c r="I284"/>
  <c r="K284" l="1"/>
  <c r="I288"/>
  <c r="K288" s="1"/>
  <c r="I289"/>
  <c r="I290"/>
  <c r="K290" s="1"/>
  <c r="I291"/>
  <c r="J292"/>
  <c r="I292"/>
  <c r="J293"/>
  <c r="I293"/>
  <c r="J294"/>
  <c r="I294"/>
  <c r="J295"/>
  <c r="I295"/>
  <c r="I287"/>
  <c r="K287" s="1"/>
  <c r="I286"/>
  <c r="K286" s="1"/>
  <c r="J285"/>
  <c r="I285"/>
  <c r="J296"/>
  <c r="I296"/>
  <c r="K289" l="1"/>
  <c r="K291"/>
  <c r="K292"/>
  <c r="K293"/>
  <c r="K294"/>
  <c r="K295"/>
  <c r="K285"/>
  <c r="K296"/>
  <c r="J486"/>
  <c r="J485"/>
  <c r="I297"/>
  <c r="K297" s="1"/>
  <c r="I649" l="1"/>
  <c r="K649" s="1"/>
  <c r="I650"/>
  <c r="K650" s="1"/>
  <c r="K651"/>
  <c r="I652"/>
  <c r="J653"/>
  <c r="I653"/>
  <c r="J654"/>
  <c r="I654"/>
  <c r="I655"/>
  <c r="K655" s="1"/>
  <c r="I656"/>
  <c r="K656" s="1"/>
  <c r="J657"/>
  <c r="I657"/>
  <c r="I658"/>
  <c r="J659"/>
  <c r="I659"/>
  <c r="I660"/>
  <c r="K660" s="1"/>
  <c r="I661"/>
  <c r="J662"/>
  <c r="I662"/>
  <c r="I663"/>
  <c r="K663" s="1"/>
  <c r="I664"/>
  <c r="K664" s="1"/>
  <c r="K654" l="1"/>
  <c r="K652"/>
  <c r="K653"/>
  <c r="K658"/>
  <c r="K659"/>
  <c r="K657"/>
  <c r="K662"/>
  <c r="K661"/>
  <c r="I665"/>
  <c r="K665" s="1"/>
  <c r="I666"/>
  <c r="J667"/>
  <c r="J648"/>
  <c r="I648"/>
  <c r="I483"/>
  <c r="K483" s="1"/>
  <c r="I484"/>
  <c r="I485"/>
  <c r="I486"/>
  <c r="J487"/>
  <c r="I487"/>
  <c r="I488"/>
  <c r="K488" s="1"/>
  <c r="I489"/>
  <c r="K489" s="1"/>
  <c r="I490"/>
  <c r="K490" s="1"/>
  <c r="I491"/>
  <c r="J492"/>
  <c r="I492"/>
  <c r="I493"/>
  <c r="K493" s="1"/>
  <c r="J497"/>
  <c r="I497"/>
  <c r="I494"/>
  <c r="J501"/>
  <c r="I501"/>
  <c r="J506"/>
  <c r="I506"/>
  <c r="J513"/>
  <c r="I513"/>
  <c r="J515"/>
  <c r="I515"/>
  <c r="J521"/>
  <c r="I521"/>
  <c r="J551"/>
  <c r="I551"/>
  <c r="J550"/>
  <c r="I550"/>
  <c r="J577"/>
  <c r="I577"/>
  <c r="J587"/>
  <c r="I587"/>
  <c r="J647"/>
  <c r="I647"/>
  <c r="J495"/>
  <c r="I495"/>
  <c r="J496"/>
  <c r="I496"/>
  <c r="J498"/>
  <c r="I498"/>
  <c r="J499"/>
  <c r="I499"/>
  <c r="J500"/>
  <c r="I500"/>
  <c r="J502"/>
  <c r="I502"/>
  <c r="J503"/>
  <c r="I503"/>
  <c r="J504"/>
  <c r="I504"/>
  <c r="J505"/>
  <c r="I505"/>
  <c r="J507"/>
  <c r="I507"/>
  <c r="J508"/>
  <c r="I508"/>
  <c r="J509"/>
  <c r="I509"/>
  <c r="J510"/>
  <c r="I510"/>
  <c r="J511"/>
  <c r="I511"/>
  <c r="J512"/>
  <c r="I512"/>
  <c r="J514"/>
  <c r="I514"/>
  <c r="J516"/>
  <c r="I516"/>
  <c r="J517"/>
  <c r="I517"/>
  <c r="J518"/>
  <c r="I518"/>
  <c r="J519"/>
  <c r="I519"/>
  <c r="J520"/>
  <c r="I520"/>
  <c r="J522"/>
  <c r="I522"/>
  <c r="J523"/>
  <c r="I523"/>
  <c r="J524"/>
  <c r="I524"/>
  <c r="J525"/>
  <c r="I525"/>
  <c r="J526"/>
  <c r="I526"/>
  <c r="J527"/>
  <c r="I527"/>
  <c r="J528"/>
  <c r="I528"/>
  <c r="J529"/>
  <c r="I529"/>
  <c r="J530"/>
  <c r="I530"/>
  <c r="J531"/>
  <c r="I531"/>
  <c r="J532"/>
  <c r="I532"/>
  <c r="J533"/>
  <c r="I533"/>
  <c r="J534"/>
  <c r="I534"/>
  <c r="J535"/>
  <c r="I535"/>
  <c r="J536"/>
  <c r="I536"/>
  <c r="J537"/>
  <c r="I537"/>
  <c r="J538"/>
  <c r="I538"/>
  <c r="J539"/>
  <c r="I539"/>
  <c r="J540"/>
  <c r="I540"/>
  <c r="J541"/>
  <c r="I541"/>
  <c r="J542"/>
  <c r="I542"/>
  <c r="J543"/>
  <c r="I543"/>
  <c r="J546"/>
  <c r="I546"/>
  <c r="J544"/>
  <c r="I544"/>
  <c r="J545"/>
  <c r="I545"/>
  <c r="J547"/>
  <c r="I547"/>
  <c r="J548"/>
  <c r="I548"/>
  <c r="J549"/>
  <c r="I549"/>
  <c r="J552"/>
  <c r="I552"/>
  <c r="J553"/>
  <c r="I553"/>
  <c r="J554"/>
  <c r="I554"/>
  <c r="J555"/>
  <c r="I555"/>
  <c r="J556"/>
  <c r="I556"/>
  <c r="J557"/>
  <c r="I557"/>
  <c r="J558"/>
  <c r="I558"/>
  <c r="J559"/>
  <c r="I559"/>
  <c r="J560"/>
  <c r="I560"/>
  <c r="J561"/>
  <c r="I561"/>
  <c r="J562"/>
  <c r="I562"/>
  <c r="J563"/>
  <c r="I563"/>
  <c r="J566"/>
  <c r="I566"/>
  <c r="J564"/>
  <c r="I564"/>
  <c r="J565"/>
  <c r="I565"/>
  <c r="J567"/>
  <c r="I567"/>
  <c r="J568"/>
  <c r="I568"/>
  <c r="J569"/>
  <c r="I569"/>
  <c r="J570"/>
  <c r="I570"/>
  <c r="J571"/>
  <c r="I571"/>
  <c r="J572"/>
  <c r="I572"/>
  <c r="J573"/>
  <c r="I573"/>
  <c r="J574"/>
  <c r="I574"/>
  <c r="J575"/>
  <c r="I575"/>
  <c r="J576"/>
  <c r="I576"/>
  <c r="J578"/>
  <c r="I578"/>
  <c r="J581"/>
  <c r="I581"/>
  <c r="J582"/>
  <c r="I582"/>
  <c r="J583"/>
  <c r="I583"/>
  <c r="J584"/>
  <c r="I584"/>
  <c r="J585"/>
  <c r="I585"/>
  <c r="J586"/>
  <c r="I586"/>
  <c r="J588"/>
  <c r="I588"/>
  <c r="J589"/>
  <c r="I589"/>
  <c r="J590"/>
  <c r="I590"/>
  <c r="J591"/>
  <c r="I591"/>
  <c r="J579"/>
  <c r="I579"/>
  <c r="J580"/>
  <c r="I580"/>
  <c r="I605"/>
  <c r="J605"/>
  <c r="I606"/>
  <c r="J606"/>
  <c r="I667"/>
  <c r="J646"/>
  <c r="I646"/>
  <c r="J645"/>
  <c r="I645"/>
  <c r="J644"/>
  <c r="I644"/>
  <c r="J643"/>
  <c r="I643"/>
  <c r="J642"/>
  <c r="I642"/>
  <c r="J641"/>
  <c r="I641"/>
  <c r="J640"/>
  <c r="I640"/>
  <c r="J639"/>
  <c r="I639"/>
  <c r="J638"/>
  <c r="I638"/>
  <c r="J637"/>
  <c r="I637"/>
  <c r="J636"/>
  <c r="I636"/>
  <c r="J635"/>
  <c r="I635"/>
  <c r="J634"/>
  <c r="I634"/>
  <c r="J633"/>
  <c r="I633"/>
  <c r="J632"/>
  <c r="I632"/>
  <c r="J631"/>
  <c r="I631"/>
  <c r="J630"/>
  <c r="I630"/>
  <c r="J629"/>
  <c r="I629"/>
  <c r="J628"/>
  <c r="I628"/>
  <c r="J627"/>
  <c r="I627"/>
  <c r="J626"/>
  <c r="I626"/>
  <c r="J625"/>
  <c r="I625"/>
  <c r="J624"/>
  <c r="I624"/>
  <c r="J623"/>
  <c r="I623"/>
  <c r="J622"/>
  <c r="I622"/>
  <c r="J621"/>
  <c r="I621"/>
  <c r="J620"/>
  <c r="I620"/>
  <c r="J619"/>
  <c r="I619"/>
  <c r="J618"/>
  <c r="I618"/>
  <c r="J617"/>
  <c r="I617"/>
  <c r="J616"/>
  <c r="I616"/>
  <c r="J615"/>
  <c r="I615"/>
  <c r="J614"/>
  <c r="I614"/>
  <c r="J613"/>
  <c r="I613"/>
  <c r="J612"/>
  <c r="I612"/>
  <c r="J611"/>
  <c r="I611"/>
  <c r="J610"/>
  <c r="I610"/>
  <c r="J609"/>
  <c r="I609"/>
  <c r="J608"/>
  <c r="I608"/>
  <c r="J607"/>
  <c r="I607"/>
  <c r="J604"/>
  <c r="I604"/>
  <c r="J603"/>
  <c r="I603"/>
  <c r="J602"/>
  <c r="I602"/>
  <c r="J601"/>
  <c r="I601"/>
  <c r="J600"/>
  <c r="I600"/>
  <c r="J599"/>
  <c r="I599"/>
  <c r="J598"/>
  <c r="I598"/>
  <c r="J596"/>
  <c r="I596"/>
  <c r="J597"/>
  <c r="I597"/>
  <c r="J595"/>
  <c r="I595"/>
  <c r="J594"/>
  <c r="I594"/>
  <c r="J593"/>
  <c r="I593"/>
  <c r="J592"/>
  <c r="I592"/>
  <c r="K648" l="1"/>
  <c r="K666"/>
  <c r="K487"/>
  <c r="K484"/>
  <c r="K485"/>
  <c r="K486"/>
  <c r="K647"/>
  <c r="K577"/>
  <c r="K551"/>
  <c r="K515"/>
  <c r="K506"/>
  <c r="K492"/>
  <c r="K491"/>
  <c r="K497"/>
  <c r="K494"/>
  <c r="K587"/>
  <c r="K550"/>
  <c r="K513"/>
  <c r="K588"/>
  <c r="K585"/>
  <c r="K570"/>
  <c r="K565"/>
  <c r="K562"/>
  <c r="K560"/>
  <c r="K558"/>
  <c r="K556"/>
  <c r="K554"/>
  <c r="K552"/>
  <c r="K546"/>
  <c r="K522"/>
  <c r="K511"/>
  <c r="K510"/>
  <c r="K505"/>
  <c r="K574"/>
  <c r="K572"/>
  <c r="K568"/>
  <c r="K548"/>
  <c r="K545"/>
  <c r="K542"/>
  <c r="K538"/>
  <c r="K534"/>
  <c r="K532"/>
  <c r="K530"/>
  <c r="K528"/>
  <c r="K524"/>
  <c r="K519"/>
  <c r="K517"/>
  <c r="K514"/>
  <c r="K508"/>
  <c r="K500"/>
  <c r="K498"/>
  <c r="K501"/>
  <c r="K521"/>
  <c r="K591"/>
  <c r="K586"/>
  <c r="K582"/>
  <c r="K578"/>
  <c r="K575"/>
  <c r="K571"/>
  <c r="K567"/>
  <c r="K564"/>
  <c r="K563"/>
  <c r="K561"/>
  <c r="K559"/>
  <c r="K557"/>
  <c r="K555"/>
  <c r="K553"/>
  <c r="K549"/>
  <c r="K547"/>
  <c r="K544"/>
  <c r="K543"/>
  <c r="K541"/>
  <c r="K539"/>
  <c r="K537"/>
  <c r="K535"/>
  <c r="K531"/>
  <c r="K529"/>
  <c r="K527"/>
  <c r="K525"/>
  <c r="K523"/>
  <c r="K520"/>
  <c r="K518"/>
  <c r="K516"/>
  <c r="K512"/>
  <c r="K509"/>
  <c r="K507"/>
  <c r="K504"/>
  <c r="K502"/>
  <c r="K499"/>
  <c r="K495"/>
  <c r="K496"/>
  <c r="K503"/>
  <c r="K526"/>
  <c r="K533"/>
  <c r="K536"/>
  <c r="K540"/>
  <c r="K566"/>
  <c r="K569"/>
  <c r="K573"/>
  <c r="K576"/>
  <c r="K581"/>
  <c r="K583"/>
  <c r="K584"/>
  <c r="K589"/>
  <c r="K590"/>
  <c r="K579"/>
  <c r="K580"/>
  <c r="K605"/>
  <c r="K608"/>
  <c r="K606"/>
  <c r="K594"/>
  <c r="K598"/>
  <c r="K602"/>
  <c r="K604"/>
  <c r="K610"/>
  <c r="K611"/>
  <c r="K613"/>
  <c r="K615"/>
  <c r="K617"/>
  <c r="K619"/>
  <c r="K621"/>
  <c r="K624"/>
  <c r="K626"/>
  <c r="K628"/>
  <c r="K630"/>
  <c r="K632"/>
  <c r="K635"/>
  <c r="K637"/>
  <c r="K639"/>
  <c r="K641"/>
  <c r="K643"/>
  <c r="K645"/>
  <c r="K597"/>
  <c r="K600"/>
  <c r="K595"/>
  <c r="K596"/>
  <c r="K599"/>
  <c r="K601"/>
  <c r="K603"/>
  <c r="K607"/>
  <c r="K609"/>
  <c r="K612"/>
  <c r="K614"/>
  <c r="K616"/>
  <c r="K618"/>
  <c r="K620"/>
  <c r="K622"/>
  <c r="K623"/>
  <c r="K625"/>
  <c r="K627"/>
  <c r="K629"/>
  <c r="K667"/>
  <c r="K631"/>
  <c r="K633"/>
  <c r="K634"/>
  <c r="K636"/>
  <c r="K638"/>
  <c r="K640"/>
  <c r="K642"/>
  <c r="K644"/>
  <c r="K646"/>
  <c r="K592"/>
  <c r="K593"/>
  <c r="K668" l="1"/>
</calcChain>
</file>

<file path=xl/sharedStrings.xml><?xml version="1.0" encoding="utf-8"?>
<sst xmlns="http://schemas.openxmlformats.org/spreadsheetml/2006/main" count="1333" uniqueCount="211">
  <si>
    <t>DATE</t>
  </si>
  <si>
    <t>SCRIP</t>
  </si>
  <si>
    <t>LOT</t>
  </si>
  <si>
    <t>RECO</t>
  </si>
  <si>
    <t>RATE</t>
  </si>
  <si>
    <t>TGT1</t>
  </si>
  <si>
    <t>TGT2</t>
  </si>
  <si>
    <t>PROFIT / LOSS</t>
  </si>
  <si>
    <t>TOTAL P &amp; L</t>
  </si>
  <si>
    <t>HDIL</t>
  </si>
  <si>
    <t>BUY</t>
  </si>
  <si>
    <t>TVSMOTOR</t>
  </si>
  <si>
    <t>ACC</t>
  </si>
  <si>
    <t>EXIDEIND</t>
  </si>
  <si>
    <t>GSFC</t>
  </si>
  <si>
    <t>HDFCBANK</t>
  </si>
  <si>
    <t>SELL</t>
  </si>
  <si>
    <t>TECHM</t>
  </si>
  <si>
    <t>MUTHOOTFIN</t>
  </si>
  <si>
    <t>BATAINDIA</t>
  </si>
  <si>
    <t>CONCOR</t>
  </si>
  <si>
    <t>INDIGO</t>
  </si>
  <si>
    <t>ICICIBANK</t>
  </si>
  <si>
    <t>BEML</t>
  </si>
  <si>
    <t>BAJFINSV</t>
  </si>
  <si>
    <t>TATASTEEL</t>
  </si>
  <si>
    <t>REMCOCEM</t>
  </si>
  <si>
    <t>DHFL</t>
  </si>
  <si>
    <t>M&amp;M</t>
  </si>
  <si>
    <t>CANBK</t>
  </si>
  <si>
    <t>ONGC</t>
  </si>
  <si>
    <t>ULTRACEMCO</t>
  </si>
  <si>
    <t>EICHERMOT</t>
  </si>
  <si>
    <t>HCLTECH</t>
  </si>
  <si>
    <t>MRPL</t>
  </si>
  <si>
    <t>INFRATEL</t>
  </si>
  <si>
    <t>CENTURYTEX</t>
  </si>
  <si>
    <t>BIOCON</t>
  </si>
  <si>
    <t>RELCAPITAL</t>
  </si>
  <si>
    <t>GRANULES</t>
  </si>
  <si>
    <t>JUBFOOD</t>
  </si>
  <si>
    <t xml:space="preserve">L&amp;TFH </t>
  </si>
  <si>
    <t>ASIANPAINT</t>
  </si>
  <si>
    <t>BANKNIFTY</t>
  </si>
  <si>
    <t>JETAIRWAYS</t>
  </si>
  <si>
    <t>CHOLAFIN</t>
  </si>
  <si>
    <t>TATAGLOBAL</t>
  </si>
  <si>
    <t>JISLJALEQS </t>
  </si>
  <si>
    <t>ESCORTS</t>
  </si>
  <si>
    <t>MOTHERSUMI</t>
  </si>
  <si>
    <t>JSWSTEEL</t>
  </si>
  <si>
    <t>VEDL</t>
  </si>
  <si>
    <t>ZEEL</t>
  </si>
  <si>
    <t>BANKBARODA</t>
  </si>
  <si>
    <t>KPIT</t>
  </si>
  <si>
    <t>MCX</t>
  </si>
  <si>
    <t>M&amp;MFIN</t>
  </si>
  <si>
    <t>TOTAL PROFIT</t>
  </si>
  <si>
    <t>BALKRISIND</t>
  </si>
  <si>
    <t>BAJFINANCE</t>
  </si>
  <si>
    <t>MINDTREE</t>
  </si>
  <si>
    <t>TATAMTRDVR</t>
  </si>
  <si>
    <t>COALINDIA</t>
  </si>
  <si>
    <t>CASTROLIND</t>
  </si>
  <si>
    <t>JINDALSTEL</t>
  </si>
  <si>
    <t>NIFTY</t>
  </si>
  <si>
    <t>NMDC</t>
  </si>
  <si>
    <t>PCJEWELLER</t>
  </si>
  <si>
    <t>GODFRYPHLP</t>
  </si>
  <si>
    <t>ARVIND</t>
  </si>
  <si>
    <t>GODREJIND</t>
  </si>
  <si>
    <t>HDFC</t>
  </si>
  <si>
    <t>JUSTDIAL</t>
  </si>
  <si>
    <t>CAPF</t>
  </si>
  <si>
    <t>AJANTAPHARMA</t>
  </si>
  <si>
    <t>ICICIPRULI</t>
  </si>
  <si>
    <t>MCDOWELL-N</t>
  </si>
  <si>
    <t>INDUSINDBANK</t>
  </si>
  <si>
    <t>HINDPETRO</t>
  </si>
  <si>
    <t>NIITTECH</t>
  </si>
  <si>
    <t>GLENMARK</t>
  </si>
  <si>
    <t>ORIENTALBANK</t>
  </si>
  <si>
    <t>MARUTI</t>
  </si>
  <si>
    <t>TATAELEXI</t>
  </si>
  <si>
    <t>ASHOKLEY</t>
  </si>
  <si>
    <t>APOLLOHOSP</t>
  </si>
  <si>
    <t>SRTRANSFIN</t>
  </si>
  <si>
    <t>TITAN</t>
  </si>
  <si>
    <t>CUMMINSIND</t>
  </si>
  <si>
    <t>CEATLTD</t>
  </si>
  <si>
    <t>BAJAJAUTO</t>
  </si>
  <si>
    <t>BHARTIARTL</t>
  </si>
  <si>
    <t>GAIL</t>
  </si>
  <si>
    <t>BPCL</t>
  </si>
  <si>
    <t>PAGEIND</t>
  </si>
  <si>
    <t>BHARATFORGE</t>
  </si>
  <si>
    <t>CANFINHOME</t>
  </si>
  <si>
    <t>WIPRO</t>
  </si>
  <si>
    <t>HINDALCO</t>
  </si>
  <si>
    <t>PNB</t>
  </si>
  <si>
    <t>IBULHSGFIN (STBT)</t>
  </si>
  <si>
    <t>TATASTEEL (BTST)</t>
  </si>
  <si>
    <t>AJANTAPHARMA (BTST)</t>
  </si>
  <si>
    <t>KTKBANK (BTST)</t>
  </si>
  <si>
    <t>FORTIS (STBT)</t>
  </si>
  <si>
    <t>JUBFOOD (BTST)</t>
  </si>
  <si>
    <t>BEL (STBT)</t>
  </si>
  <si>
    <t>CEATLTD (STBT)</t>
  </si>
  <si>
    <t>MUTHOOTFIN (STBT)</t>
  </si>
  <si>
    <t>BHARATFORGE (BTST)</t>
  </si>
  <si>
    <t>SAIL (BTST)</t>
  </si>
  <si>
    <t>SRF</t>
  </si>
  <si>
    <t>BANKINDIA</t>
  </si>
  <si>
    <t>TATACHEMICAL</t>
  </si>
  <si>
    <t>TCS</t>
  </si>
  <si>
    <t>BALRAMPURCHI</t>
  </si>
  <si>
    <t>HEXAWARE</t>
  </si>
  <si>
    <t>NBCC</t>
  </si>
  <si>
    <t>CESC</t>
  </si>
  <si>
    <t>UJJIVAN</t>
  </si>
  <si>
    <t>ADANIENT</t>
  </si>
  <si>
    <t>TATAMOTOR</t>
  </si>
  <si>
    <t>TORNTPOWER</t>
  </si>
  <si>
    <t>APOLLOTYRE</t>
  </si>
  <si>
    <t>FORTIS</t>
  </si>
  <si>
    <t>DISHTV</t>
  </si>
  <si>
    <t>DALMIABHARAT</t>
  </si>
  <si>
    <t>HEROMOTO</t>
  </si>
  <si>
    <t>FUTURE PLATINUM</t>
  </si>
  <si>
    <t>UPL</t>
  </si>
  <si>
    <t>LOT SIZE</t>
  </si>
  <si>
    <t>MFSL</t>
  </si>
  <si>
    <t>SUNPHARMA</t>
  </si>
  <si>
    <t>RECLTD</t>
  </si>
  <si>
    <t>EQUITAS</t>
  </si>
  <si>
    <t>INFIBEAM</t>
  </si>
  <si>
    <t>HCC</t>
  </si>
  <si>
    <t>BHARATFIN</t>
  </si>
  <si>
    <t>SUNTV</t>
  </si>
  <si>
    <t>UNIONBANK</t>
  </si>
  <si>
    <t>IDBI</t>
  </si>
  <si>
    <t>NCC</t>
  </si>
  <si>
    <t>REPCOHOME</t>
  </si>
  <si>
    <t>INFY</t>
  </si>
  <si>
    <t>CADILAHEALTH</t>
  </si>
  <si>
    <t>NESTLE</t>
  </si>
  <si>
    <t>CANBNK</t>
  </si>
  <si>
    <t>CIPLA</t>
  </si>
  <si>
    <t>TATAMOTORDVR</t>
  </si>
  <si>
    <t>KOTAKBANK</t>
  </si>
  <si>
    <t>DLF</t>
  </si>
  <si>
    <t>SBI</t>
  </si>
  <si>
    <t>HAVELL</t>
  </si>
  <si>
    <t>MUTHHOT</t>
  </si>
  <si>
    <t>GODREJCP</t>
  </si>
  <si>
    <t>NATIONALAL</t>
  </si>
  <si>
    <t>PETRONET</t>
  </si>
  <si>
    <t>YESBANK</t>
  </si>
  <si>
    <t>AMARAJABAT</t>
  </si>
  <si>
    <t>MARICO</t>
  </si>
  <si>
    <t>OIL</t>
  </si>
  <si>
    <t>STAR</t>
  </si>
  <si>
    <t>AJANTPHARMA</t>
  </si>
  <si>
    <t>MANAPPURAM</t>
  </si>
  <si>
    <t>RCOM</t>
  </si>
  <si>
    <t>KTKBANK</t>
  </si>
  <si>
    <t>VGUARD</t>
  </si>
  <si>
    <t>BAJAJFINSERV</t>
  </si>
  <si>
    <t>CGPOWER</t>
  </si>
  <si>
    <t>SIEMENS.</t>
  </si>
  <si>
    <t>SYNDICATE</t>
  </si>
  <si>
    <t>INDIANBANK</t>
  </si>
  <si>
    <t>SAIL</t>
  </si>
  <si>
    <t>LUPIN</t>
  </si>
  <si>
    <t>PEL</t>
  </si>
  <si>
    <t>TATAMOTORS</t>
  </si>
  <si>
    <t>PFC</t>
  </si>
  <si>
    <t>SREINFRA</t>
  </si>
  <si>
    <t>DIVISLAB</t>
  </si>
  <si>
    <t>HINDZINC</t>
  </si>
  <si>
    <t>IGL</t>
  </si>
  <si>
    <t>DABUR</t>
  </si>
  <si>
    <t>KSCL</t>
  </si>
  <si>
    <t>CEAT</t>
  </si>
  <si>
    <t>IBULHSGFI</t>
  </si>
  <si>
    <t>WOCKPHARMA</t>
  </si>
  <si>
    <t>AUROPHAMRMA</t>
  </si>
  <si>
    <t>PVR</t>
  </si>
  <si>
    <t>AUROPHARMA</t>
  </si>
  <si>
    <t>UBL</t>
  </si>
  <si>
    <t>SRT</t>
  </si>
  <si>
    <t>TATACOMMUNICATIO</t>
  </si>
  <si>
    <t>MGL</t>
  </si>
  <si>
    <t>PIDILITE</t>
  </si>
  <si>
    <t>JINDALSTEEL</t>
  </si>
  <si>
    <t>DCBBANK</t>
  </si>
  <si>
    <t>AXISBANK</t>
  </si>
  <si>
    <t>SRFE</t>
  </si>
  <si>
    <t>TATAMOTORSE</t>
  </si>
  <si>
    <t>IRB</t>
  </si>
  <si>
    <t>RELINFRA</t>
  </si>
  <si>
    <t>IBULHSGFIN</t>
  </si>
  <si>
    <t>KAJARIACE</t>
  </si>
  <si>
    <t>ESCORT</t>
  </si>
  <si>
    <t>SBIN</t>
  </si>
  <si>
    <t>STOPLOSS</t>
  </si>
  <si>
    <t>BERGERPAINT</t>
  </si>
  <si>
    <t>MUTHOOTFI</t>
  </si>
  <si>
    <t>AUROPHARAMA</t>
  </si>
  <si>
    <t>POWEGID</t>
  </si>
  <si>
    <t>BHARATFORG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</si>
</sst>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[$-409]d\-mmm\-yyyy;@"/>
    <numFmt numFmtId="166" formatCode="0.00;[Red]0.00"/>
    <numFmt numFmtId="167" formatCode="0;[Red]0"/>
    <numFmt numFmtId="168" formatCode="0.0"/>
    <numFmt numFmtId="169" formatCode="0.0;[Red]0.0"/>
  </numFmts>
  <fonts count="1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2" fontId="2" fillId="2" borderId="8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4" fillId="3" borderId="8" xfId="0" applyNumberFormat="1" applyFont="1" applyFill="1" applyBorder="1" applyAlignment="1">
      <alignment horizontal="center" vertical="center"/>
    </xf>
    <xf numFmtId="168" fontId="4" fillId="3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67" fontId="4" fillId="3" borderId="11" xfId="0" applyNumberFormat="1" applyFont="1" applyFill="1" applyBorder="1" applyAlignment="1">
      <alignment horizontal="center" vertical="center"/>
    </xf>
    <xf numFmtId="169" fontId="4" fillId="3" borderId="11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166" fontId="5" fillId="3" borderId="9" xfId="0" applyNumberFormat="1" applyFont="1" applyFill="1" applyBorder="1" applyAlignment="1">
      <alignment horizontal="center" vertical="center"/>
    </xf>
    <xf numFmtId="166" fontId="5" fillId="3" borderId="1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3</xdr:row>
      <xdr:rowOff>133350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432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9"/>
  <sheetViews>
    <sheetView tabSelected="1" workbookViewId="0">
      <selection activeCell="A8" sqref="A8"/>
    </sheetView>
  </sheetViews>
  <sheetFormatPr defaultColWidth="16.140625" defaultRowHeight="15"/>
  <cols>
    <col min="1" max="1" width="16" customWidth="1"/>
    <col min="2" max="2" width="23" style="15" customWidth="1"/>
    <col min="3" max="3" width="8.85546875" customWidth="1"/>
    <col min="4" max="4" width="8.85546875" style="20" customWidth="1"/>
    <col min="5" max="5" width="7.28515625" customWidth="1"/>
    <col min="6" max="6" width="11.7109375" customWidth="1"/>
    <col min="7" max="7" width="11.140625" customWidth="1"/>
    <col min="8" max="8" width="9.7109375" customWidth="1"/>
    <col min="9" max="9" width="11" customWidth="1"/>
    <col min="10" max="10" width="12.140625" customWidth="1"/>
    <col min="11" max="11" width="15" bestFit="1" customWidth="1"/>
  </cols>
  <sheetData>
    <row r="1" spans="1:12" ht="26.25">
      <c r="A1" s="1"/>
      <c r="B1" s="12"/>
      <c r="C1" s="2"/>
      <c r="D1" s="16"/>
      <c r="E1" s="2"/>
      <c r="F1" s="2"/>
      <c r="G1" s="2"/>
      <c r="H1" s="2"/>
      <c r="I1" s="2"/>
      <c r="J1" s="2"/>
      <c r="K1" s="42"/>
      <c r="L1" s="42"/>
    </row>
    <row r="2" spans="1:12">
      <c r="A2" s="3"/>
      <c r="B2" s="13"/>
      <c r="C2" s="4"/>
      <c r="D2" s="17"/>
      <c r="E2" s="43" t="s">
        <v>128</v>
      </c>
      <c r="F2" s="44"/>
      <c r="G2" s="44"/>
      <c r="H2" s="44"/>
      <c r="I2" s="4"/>
      <c r="J2" s="4"/>
      <c r="K2" s="42"/>
      <c r="L2" s="42"/>
    </row>
    <row r="3" spans="1:12">
      <c r="A3" s="3"/>
      <c r="B3" s="13"/>
      <c r="C3" s="4"/>
      <c r="D3" s="17"/>
      <c r="E3" s="44"/>
      <c r="F3" s="44"/>
      <c r="G3" s="44"/>
      <c r="H3" s="44"/>
      <c r="I3" s="4"/>
      <c r="J3" s="4"/>
      <c r="K3" s="42"/>
      <c r="L3" s="42"/>
    </row>
    <row r="4" spans="1:12">
      <c r="A4" s="5"/>
      <c r="B4" s="14"/>
      <c r="C4" s="6"/>
      <c r="D4" s="18"/>
      <c r="E4" s="6"/>
      <c r="F4" s="6"/>
      <c r="G4" s="6"/>
      <c r="H4" s="6"/>
      <c r="I4" s="6"/>
      <c r="J4" s="6"/>
      <c r="K4" s="42"/>
      <c r="L4" s="42"/>
    </row>
    <row r="5" spans="1:12" ht="15.75" customHeight="1">
      <c r="A5" s="29" t="s">
        <v>0</v>
      </c>
      <c r="B5" s="30" t="s">
        <v>1</v>
      </c>
      <c r="C5" s="30" t="s">
        <v>130</v>
      </c>
      <c r="D5" s="33" t="s">
        <v>2</v>
      </c>
      <c r="E5" s="30" t="s">
        <v>3</v>
      </c>
      <c r="F5" s="32" t="s">
        <v>4</v>
      </c>
      <c r="G5" s="32" t="s">
        <v>5</v>
      </c>
      <c r="H5" s="32" t="s">
        <v>6</v>
      </c>
      <c r="I5" s="30" t="s">
        <v>7</v>
      </c>
      <c r="J5" s="30"/>
      <c r="K5" s="32" t="s">
        <v>8</v>
      </c>
      <c r="L5" s="23"/>
    </row>
    <row r="6" spans="1:12" ht="15.75" customHeight="1">
      <c r="A6" s="29"/>
      <c r="B6" s="31"/>
      <c r="C6" s="30"/>
      <c r="D6" s="34"/>
      <c r="E6" s="30"/>
      <c r="F6" s="32"/>
      <c r="G6" s="32"/>
      <c r="H6" s="32"/>
      <c r="I6" s="30"/>
      <c r="J6" s="30"/>
      <c r="K6" s="32"/>
      <c r="L6" s="24" t="s">
        <v>205</v>
      </c>
    </row>
    <row r="7" spans="1:12" ht="15.75">
      <c r="A7" s="29"/>
      <c r="B7" s="31"/>
      <c r="C7" s="30"/>
      <c r="D7" s="35"/>
      <c r="E7" s="30"/>
      <c r="F7" s="32"/>
      <c r="G7" s="32"/>
      <c r="H7" s="32"/>
      <c r="I7" s="7" t="s">
        <v>5</v>
      </c>
      <c r="J7" s="7" t="s">
        <v>6</v>
      </c>
      <c r="K7" s="32"/>
      <c r="L7" s="25"/>
    </row>
    <row r="8" spans="1:12" ht="15.75">
      <c r="A8" s="8"/>
      <c r="B8" s="9"/>
      <c r="C8" s="9"/>
      <c r="D8" s="9"/>
      <c r="E8" s="9"/>
      <c r="F8" s="10"/>
      <c r="G8" s="10"/>
      <c r="H8" s="10"/>
      <c r="I8" s="10"/>
      <c r="J8" s="10"/>
      <c r="K8" s="11"/>
    </row>
    <row r="9" spans="1:12" ht="15.75">
      <c r="A9" s="8">
        <v>43473</v>
      </c>
      <c r="B9" s="9" t="s">
        <v>150</v>
      </c>
      <c r="C9" s="9">
        <v>3300</v>
      </c>
      <c r="D9" s="9">
        <v>2</v>
      </c>
      <c r="E9" s="9" t="s">
        <v>10</v>
      </c>
      <c r="F9" s="10">
        <v>225</v>
      </c>
      <c r="G9" s="10">
        <v>226</v>
      </c>
      <c r="H9" s="22">
        <v>227</v>
      </c>
      <c r="I9" s="21">
        <f>(IF(E9="SELL",F9-G9,IF(E9="BUY",G9-F9)))*C9*D9</f>
        <v>6600</v>
      </c>
      <c r="J9" s="21">
        <f>(IF(E9="SELL",IF(H9="",0,G9-H9),IF(E9="BUY",IF(H9="",0,H9-G9))))*C9*D9</f>
        <v>6600</v>
      </c>
      <c r="K9" s="21">
        <f t="shared" ref="K9" si="0">SUM(I9,J9)</f>
        <v>13200</v>
      </c>
      <c r="L9" s="27">
        <v>223.6</v>
      </c>
    </row>
    <row r="10" spans="1:12" ht="15.75">
      <c r="A10" s="8">
        <v>43468</v>
      </c>
      <c r="B10" s="9" t="s">
        <v>79</v>
      </c>
      <c r="C10" s="9">
        <v>375</v>
      </c>
      <c r="D10" s="9">
        <v>2</v>
      </c>
      <c r="E10" s="9" t="s">
        <v>10</v>
      </c>
      <c r="F10" s="10">
        <v>1635</v>
      </c>
      <c r="G10" s="10">
        <v>1645</v>
      </c>
      <c r="H10" s="10">
        <v>1655</v>
      </c>
      <c r="I10" s="21">
        <f t="shared" ref="I10" si="1">(IF(E10="SELL",F10-G10,IF(E10="BUY",G10-F10)))*C10*D10</f>
        <v>7500</v>
      </c>
      <c r="J10" s="21">
        <v>0</v>
      </c>
      <c r="K10" s="21">
        <f t="shared" ref="K10" si="2">SUM(I10,J10)</f>
        <v>7500</v>
      </c>
      <c r="L10" s="27">
        <v>1620</v>
      </c>
    </row>
    <row r="11" spans="1:12" ht="15.75">
      <c r="A11" s="8">
        <v>43467</v>
      </c>
      <c r="B11" s="9" t="s">
        <v>59</v>
      </c>
      <c r="C11" s="9">
        <v>250</v>
      </c>
      <c r="D11" s="9">
        <v>2</v>
      </c>
      <c r="E11" s="9" t="s">
        <v>10</v>
      </c>
      <c r="F11" s="10">
        <v>4283</v>
      </c>
      <c r="G11" s="10">
        <v>4304</v>
      </c>
      <c r="H11" s="22">
        <v>4328</v>
      </c>
      <c r="I11" s="21">
        <f t="shared" ref="I11" si="3">(IF(E11="SELL",F11-G11,IF(E11="BUY",G11-F11)))*C11*D11</f>
        <v>10500</v>
      </c>
      <c r="J11" s="21">
        <v>0</v>
      </c>
      <c r="K11" s="21">
        <f t="shared" ref="K11" si="4">SUM(I11,J11)</f>
        <v>10500</v>
      </c>
      <c r="L11" s="27">
        <v>4260.5</v>
      </c>
    </row>
    <row r="12" spans="1:12" ht="15.75">
      <c r="A12" s="8">
        <v>43466</v>
      </c>
      <c r="B12" s="9" t="s">
        <v>66</v>
      </c>
      <c r="C12" s="9">
        <v>6000</v>
      </c>
      <c r="D12" s="9">
        <v>2</v>
      </c>
      <c r="E12" s="9" t="s">
        <v>16</v>
      </c>
      <c r="F12" s="10">
        <v>128.9</v>
      </c>
      <c r="G12" s="10">
        <v>128</v>
      </c>
      <c r="H12" s="10">
        <v>127</v>
      </c>
      <c r="I12" s="21">
        <f t="shared" ref="I12" si="5">(IF(E12="SELL",F12-G12,IF(E12="BUY",G12-F12)))*C12*D12</f>
        <v>10800.000000000069</v>
      </c>
      <c r="J12" s="21">
        <v>0</v>
      </c>
      <c r="K12" s="21">
        <f t="shared" ref="K12" si="6">SUM(I12,J12)</f>
        <v>10800.000000000069</v>
      </c>
      <c r="L12" s="27">
        <v>130</v>
      </c>
    </row>
    <row r="13" spans="1:12" ht="15.75">
      <c r="A13" s="8">
        <v>43829</v>
      </c>
      <c r="B13" s="9" t="s">
        <v>131</v>
      </c>
      <c r="C13" s="9">
        <v>1300</v>
      </c>
      <c r="D13" s="9">
        <v>3</v>
      </c>
      <c r="E13" s="9" t="s">
        <v>10</v>
      </c>
      <c r="F13" s="10">
        <v>542</v>
      </c>
      <c r="G13" s="10">
        <v>546</v>
      </c>
      <c r="H13" s="28">
        <v>551</v>
      </c>
      <c r="I13" s="21">
        <f t="shared" ref="I13" si="7">(IF(E13="SELL",F13-G13,IF(E13="BUY",G13-F13)))*C13*D13</f>
        <v>15600</v>
      </c>
      <c r="J13" s="21">
        <v>0</v>
      </c>
      <c r="K13" s="21">
        <f t="shared" ref="K13" si="8">SUM(I13,J13)</f>
        <v>15600</v>
      </c>
      <c r="L13" s="27">
        <v>538.20000000000005</v>
      </c>
    </row>
    <row r="14" spans="1:12" ht="15.75">
      <c r="A14" s="8">
        <v>43825</v>
      </c>
      <c r="B14" s="9" t="s">
        <v>207</v>
      </c>
      <c r="C14" s="9">
        <v>1500</v>
      </c>
      <c r="D14" s="9">
        <v>3</v>
      </c>
      <c r="E14" s="9" t="s">
        <v>10</v>
      </c>
      <c r="F14" s="10">
        <v>750</v>
      </c>
      <c r="G14" s="10">
        <v>753</v>
      </c>
      <c r="H14" s="28">
        <v>756</v>
      </c>
      <c r="I14" s="21">
        <f t="shared" ref="I14" si="9">(IF(E14="SELL",F14-G14,IF(E14="BUY",G14-F14)))*C14*D14</f>
        <v>13500</v>
      </c>
      <c r="J14" s="21">
        <f>(IF(E14="SELL",IF(H14="",0,G14-H14),IF(E14="BUY",IF(H14="",0,H14-G14))))*C14*D14</f>
        <v>13500</v>
      </c>
      <c r="K14" s="21">
        <f t="shared" ref="K14" si="10">SUM(I14,J14)</f>
        <v>27000</v>
      </c>
      <c r="L14" s="27">
        <v>746.2</v>
      </c>
    </row>
    <row r="15" spans="1:12" ht="15.75">
      <c r="A15" s="8">
        <v>43823</v>
      </c>
      <c r="B15" s="9" t="s">
        <v>30</v>
      </c>
      <c r="C15" s="9">
        <v>3750</v>
      </c>
      <c r="D15" s="9">
        <v>3</v>
      </c>
      <c r="E15" s="9" t="s">
        <v>10</v>
      </c>
      <c r="F15" s="10">
        <v>126.6</v>
      </c>
      <c r="G15" s="10">
        <v>126.6</v>
      </c>
      <c r="H15" s="28">
        <v>0</v>
      </c>
      <c r="I15" s="21">
        <f t="shared" ref="I15" si="11">(IF(E15="SELL",F15-G15,IF(E15="BUY",G15-F15)))*C15*D15</f>
        <v>0</v>
      </c>
      <c r="J15" s="21">
        <v>0</v>
      </c>
      <c r="K15" s="21">
        <f t="shared" ref="K15" si="12">SUM(I15,J15)</f>
        <v>0</v>
      </c>
      <c r="L15" s="27">
        <v>0</v>
      </c>
    </row>
    <row r="16" spans="1:12" ht="15.75">
      <c r="A16" s="8">
        <v>43822</v>
      </c>
      <c r="B16" s="9" t="s">
        <v>207</v>
      </c>
      <c r="C16" s="9">
        <v>1500</v>
      </c>
      <c r="D16" s="9">
        <v>3</v>
      </c>
      <c r="E16" s="9" t="s">
        <v>10</v>
      </c>
      <c r="F16" s="10">
        <v>748</v>
      </c>
      <c r="G16" s="10">
        <v>746.2</v>
      </c>
      <c r="H16" s="28">
        <v>0</v>
      </c>
      <c r="I16" s="21">
        <f t="shared" ref="I16" si="13">(IF(E16="SELL",F16-G16,IF(E16="BUY",G16-F16)))*C16*D16</f>
        <v>-8099.9999999997954</v>
      </c>
      <c r="J16" s="21">
        <v>0</v>
      </c>
      <c r="K16" s="21">
        <f t="shared" ref="K16" si="14">SUM(I16,J16)</f>
        <v>-8099.9999999997954</v>
      </c>
      <c r="L16" s="27">
        <v>746.2</v>
      </c>
    </row>
    <row r="17" spans="1:12" ht="15.75">
      <c r="A17" s="8">
        <v>43819</v>
      </c>
      <c r="B17" s="9" t="s">
        <v>72</v>
      </c>
      <c r="C17" s="9">
        <v>1400</v>
      </c>
      <c r="D17" s="9">
        <v>3</v>
      </c>
      <c r="E17" s="9" t="s">
        <v>10</v>
      </c>
      <c r="F17" s="10">
        <v>596</v>
      </c>
      <c r="G17" s="10">
        <v>592.29999999999995</v>
      </c>
      <c r="H17" s="28">
        <v>0</v>
      </c>
      <c r="I17" s="21">
        <f t="shared" ref="I17" si="15">(IF(E17="SELL",F17-G17,IF(E17="BUY",G17-F17)))*C17*D17</f>
        <v>-15540.000000000191</v>
      </c>
      <c r="J17" s="21">
        <v>0</v>
      </c>
      <c r="K17" s="21">
        <f t="shared" ref="K17" si="16">SUM(I17,J17)</f>
        <v>-15540.000000000191</v>
      </c>
      <c r="L17" s="27">
        <v>592.29999999999995</v>
      </c>
    </row>
    <row r="18" spans="1:12" ht="15.75">
      <c r="A18" s="8">
        <v>43818</v>
      </c>
      <c r="B18" s="9" t="s">
        <v>206</v>
      </c>
      <c r="C18" s="9">
        <v>2200</v>
      </c>
      <c r="D18" s="9">
        <v>3</v>
      </c>
      <c r="E18" s="9" t="s">
        <v>10</v>
      </c>
      <c r="F18" s="10">
        <v>505</v>
      </c>
      <c r="G18" s="10">
        <v>507.4</v>
      </c>
      <c r="H18" s="28">
        <v>0</v>
      </c>
      <c r="I18" s="21">
        <f t="shared" ref="I18" si="17">(IF(E18="SELL",F18-G18,IF(E18="BUY",G18-F18)))*C18*D18</f>
        <v>15839.999999999851</v>
      </c>
      <c r="J18" s="21">
        <v>0</v>
      </c>
      <c r="K18" s="21">
        <f t="shared" ref="K18" si="18">SUM(I18,J18)</f>
        <v>15839.999999999851</v>
      </c>
      <c r="L18" s="27">
        <v>502.3</v>
      </c>
    </row>
    <row r="19" spans="1:12" ht="15.75">
      <c r="A19" s="8">
        <v>43817</v>
      </c>
      <c r="B19" s="9" t="s">
        <v>131</v>
      </c>
      <c r="C19" s="9">
        <v>1200</v>
      </c>
      <c r="D19" s="9">
        <v>2</v>
      </c>
      <c r="E19" s="9" t="s">
        <v>10</v>
      </c>
      <c r="F19" s="10">
        <v>520</v>
      </c>
      <c r="G19" s="10">
        <v>523</v>
      </c>
      <c r="H19" s="22">
        <v>526.5</v>
      </c>
      <c r="I19" s="21">
        <f t="shared" ref="I19" si="19">(IF(E19="SELL",F19-G19,IF(E19="BUY",G19-F19)))*C19*D19</f>
        <v>7200</v>
      </c>
      <c r="J19" s="21">
        <f>(IF(E19="SELL",IF(H19="",0,G19-H19),IF(E19="BUY",IF(H19="",0,H19-G19))))*C19*D19</f>
        <v>8400</v>
      </c>
      <c r="K19" s="21">
        <f t="shared" ref="K19" si="20">SUM(I19,J19)</f>
        <v>15600</v>
      </c>
      <c r="L19" s="27">
        <v>518</v>
      </c>
    </row>
    <row r="20" spans="1:12" ht="15.75">
      <c r="A20" s="8">
        <v>43816</v>
      </c>
      <c r="B20" s="9" t="s">
        <v>72</v>
      </c>
      <c r="C20" s="9">
        <v>1400</v>
      </c>
      <c r="D20" s="9">
        <v>2</v>
      </c>
      <c r="E20" s="9" t="s">
        <v>10</v>
      </c>
      <c r="F20" s="10">
        <v>583.54999999999995</v>
      </c>
      <c r="G20" s="10">
        <v>586.5</v>
      </c>
      <c r="H20" s="22">
        <v>590.20000000000005</v>
      </c>
      <c r="I20" s="21">
        <f t="shared" ref="I20" si="21">(IF(E20="SELL",F20-G20,IF(E20="BUY",G20-F20)))*C20*D20</f>
        <v>8260.0000000001273</v>
      </c>
      <c r="J20" s="21">
        <v>0</v>
      </c>
      <c r="K20" s="21">
        <f t="shared" ref="K20" si="22">SUM(I20,J20)</f>
        <v>8260.0000000001273</v>
      </c>
      <c r="L20" s="27">
        <v>580</v>
      </c>
    </row>
    <row r="21" spans="1:12" ht="15.75">
      <c r="A21" s="8">
        <v>43815</v>
      </c>
      <c r="B21" s="9" t="s">
        <v>188</v>
      </c>
      <c r="C21" s="9">
        <v>1000</v>
      </c>
      <c r="D21" s="9">
        <v>3</v>
      </c>
      <c r="E21" s="9" t="s">
        <v>10</v>
      </c>
      <c r="F21" s="10">
        <v>463.2</v>
      </c>
      <c r="G21" s="10">
        <v>466.5</v>
      </c>
      <c r="H21" s="22">
        <v>469.8</v>
      </c>
      <c r="I21" s="21">
        <f>(IF(E21="SELL",F21-G21,IF(E21="BUY",G21-F21)))*C21*D21</f>
        <v>9900.0000000000346</v>
      </c>
      <c r="J21" s="21">
        <f>(IF(E21="SELL",IF(H21="",0,G21-H21),IF(E21="BUY",IF(H21="",0,H21-G21))))*C21*D21</f>
        <v>9900.0000000000346</v>
      </c>
      <c r="K21" s="21">
        <f t="shared" ref="K21" si="23">SUM(I21,J21)</f>
        <v>19800.000000000069</v>
      </c>
      <c r="L21" s="27">
        <v>458</v>
      </c>
    </row>
    <row r="22" spans="1:12" ht="15.75">
      <c r="A22" s="8">
        <v>43812</v>
      </c>
      <c r="B22" s="9" t="s">
        <v>163</v>
      </c>
      <c r="C22" s="9">
        <v>6000</v>
      </c>
      <c r="D22" s="9">
        <v>3</v>
      </c>
      <c r="E22" s="9" t="s">
        <v>10</v>
      </c>
      <c r="F22" s="10">
        <v>174.2</v>
      </c>
      <c r="G22" s="10">
        <v>173</v>
      </c>
      <c r="H22" s="22">
        <v>0</v>
      </c>
      <c r="I22" s="21">
        <f t="shared" ref="I22" si="24">(IF(E22="SELL",F22-G22,IF(E22="BUY",G22-F22)))*C22*D22</f>
        <v>-21599.999999999796</v>
      </c>
      <c r="J22" s="21">
        <v>0</v>
      </c>
      <c r="K22" s="21">
        <f t="shared" ref="K22" si="25">SUM(I22,J22)</f>
        <v>-21599.999999999796</v>
      </c>
      <c r="L22" s="27">
        <v>173.8</v>
      </c>
    </row>
    <row r="23" spans="1:12" ht="15.75">
      <c r="A23" s="8">
        <v>43812</v>
      </c>
      <c r="B23" s="9" t="s">
        <v>210</v>
      </c>
      <c r="C23" s="9">
        <v>1000</v>
      </c>
      <c r="D23" s="9">
        <v>2</v>
      </c>
      <c r="E23" s="9" t="s">
        <v>10</v>
      </c>
      <c r="F23" s="10">
        <v>465</v>
      </c>
      <c r="G23" s="10">
        <v>460.2</v>
      </c>
      <c r="H23" s="22">
        <v>0</v>
      </c>
      <c r="I23" s="21">
        <f t="shared" ref="I23" si="26">(IF(E23="SELL",F23-G23,IF(E23="BUY",G23-F23)))*C23*D23</f>
        <v>-9600.0000000000218</v>
      </c>
      <c r="J23" s="21">
        <v>0</v>
      </c>
      <c r="K23" s="21">
        <f t="shared" ref="K23" si="27">SUM(I23,J23)</f>
        <v>-9600.0000000000218</v>
      </c>
      <c r="L23" s="27">
        <v>460.2</v>
      </c>
    </row>
    <row r="24" spans="1:12" ht="15.75">
      <c r="A24" s="8">
        <v>43811</v>
      </c>
      <c r="B24" s="9" t="s">
        <v>209</v>
      </c>
      <c r="C24" s="9">
        <v>4000</v>
      </c>
      <c r="D24" s="9">
        <v>2</v>
      </c>
      <c r="E24" s="9" t="s">
        <v>10</v>
      </c>
      <c r="F24" s="10">
        <v>186.8</v>
      </c>
      <c r="G24" s="10">
        <v>188</v>
      </c>
      <c r="H24" s="22">
        <v>189.2</v>
      </c>
      <c r="I24" s="21">
        <f t="shared" ref="I24" si="28">(IF(E24="SELL",F24-G24,IF(E24="BUY",G24-F24)))*C24*D24</f>
        <v>9599.9999999999091</v>
      </c>
      <c r="J24" s="21">
        <v>0</v>
      </c>
      <c r="K24" s="21">
        <f t="shared" ref="K24" si="29">SUM(I24,J24)</f>
        <v>9599.9999999999091</v>
      </c>
      <c r="L24" s="27">
        <v>185.5</v>
      </c>
    </row>
    <row r="25" spans="1:12" ht="15.75">
      <c r="A25" s="8">
        <v>43808</v>
      </c>
      <c r="B25" s="9" t="s">
        <v>35</v>
      </c>
      <c r="C25" s="9">
        <v>2000</v>
      </c>
      <c r="D25" s="9">
        <v>2</v>
      </c>
      <c r="E25" s="9" t="s">
        <v>10</v>
      </c>
      <c r="F25" s="10">
        <v>246.5</v>
      </c>
      <c r="G25" s="10">
        <v>248</v>
      </c>
      <c r="H25" s="22">
        <v>251</v>
      </c>
      <c r="I25" s="21">
        <f t="shared" ref="I25" si="30">(IF(E25="SELL",F25-G25,IF(E25="BUY",G25-F25)))*C25*D25</f>
        <v>6000</v>
      </c>
      <c r="J25" s="21">
        <f>(IF(E25="SELL",IF(H25="",0,G25-H25),IF(E25="BUY",IF(H25="",0,H25-G25))))*C25*D25</f>
        <v>12000</v>
      </c>
      <c r="K25" s="21">
        <f t="shared" ref="K25" si="31">SUM(I25,J25)</f>
        <v>18000</v>
      </c>
      <c r="L25" s="27">
        <v>245.1</v>
      </c>
    </row>
    <row r="26" spans="1:12" ht="15.75">
      <c r="A26" s="8">
        <v>43805</v>
      </c>
      <c r="B26" s="9" t="s">
        <v>206</v>
      </c>
      <c r="C26" s="9">
        <v>2200</v>
      </c>
      <c r="D26" s="9">
        <v>2</v>
      </c>
      <c r="E26" s="9" t="s">
        <v>10</v>
      </c>
      <c r="F26" s="10">
        <v>497.1</v>
      </c>
      <c r="G26" s="10">
        <v>500</v>
      </c>
      <c r="H26" s="22">
        <v>503</v>
      </c>
      <c r="I26" s="21">
        <f t="shared" ref="I26" si="32">(IF(E26="SELL",F26-G26,IF(E26="BUY",G26-F26)))*C26*D26</f>
        <v>12759.9999999999</v>
      </c>
      <c r="J26" s="21">
        <f>(IF(E26="SELL",IF(H26="",0,G26-H26),IF(E26="BUY",IF(H26="",0,H26-G26))))*C26*D26</f>
        <v>13200</v>
      </c>
      <c r="K26" s="21">
        <f t="shared" ref="K26" si="33">SUM(I26,J26)</f>
        <v>25959.999999999898</v>
      </c>
      <c r="L26" s="27">
        <v>493</v>
      </c>
    </row>
    <row r="27" spans="1:12" ht="15.75">
      <c r="A27" s="8">
        <v>43804</v>
      </c>
      <c r="B27" s="9" t="s">
        <v>131</v>
      </c>
      <c r="C27" s="9">
        <v>1200</v>
      </c>
      <c r="D27" s="9">
        <v>2</v>
      </c>
      <c r="E27" s="9" t="s">
        <v>10</v>
      </c>
      <c r="F27" s="10">
        <v>523</v>
      </c>
      <c r="G27" s="10">
        <v>520</v>
      </c>
      <c r="H27" s="22">
        <v>0</v>
      </c>
      <c r="I27" s="21">
        <f t="shared" ref="I27" si="34">(IF(E27="SELL",F27-G27,IF(E27="BUY",G27-F27)))*C27*D27</f>
        <v>-7200</v>
      </c>
      <c r="J27" s="21">
        <v>0</v>
      </c>
      <c r="K27" s="21">
        <f t="shared" ref="K27" si="35">SUM(I27,J27)</f>
        <v>-7200</v>
      </c>
      <c r="L27" s="27">
        <v>520</v>
      </c>
    </row>
    <row r="28" spans="1:12" ht="15.75">
      <c r="A28" s="8">
        <v>43804</v>
      </c>
      <c r="B28" s="9" t="s">
        <v>21</v>
      </c>
      <c r="C28" s="9">
        <v>300</v>
      </c>
      <c r="D28" s="9">
        <v>2</v>
      </c>
      <c r="E28" s="9" t="s">
        <v>16</v>
      </c>
      <c r="F28" s="10">
        <v>1345</v>
      </c>
      <c r="G28" s="10">
        <v>1336</v>
      </c>
      <c r="H28" s="22">
        <v>1326</v>
      </c>
      <c r="I28" s="21">
        <f t="shared" ref="I28" si="36">(IF(E28="SELL",F28-G28,IF(E28="BUY",G28-F28)))*C28*D28</f>
        <v>5400</v>
      </c>
      <c r="J28" s="21">
        <f t="shared" ref="J28" si="37">(IF(E28="SELL",IF(H28="",0,G28-H28),IF(E28="BUY",IF(H28="",0,H28-G28))))*C28*D28</f>
        <v>6000</v>
      </c>
      <c r="K28" s="21">
        <f t="shared" ref="K28" si="38">SUM(I28,J28)</f>
        <v>11400</v>
      </c>
      <c r="L28" s="27">
        <v>1355.5</v>
      </c>
    </row>
    <row r="29" spans="1:12" ht="15.75">
      <c r="A29" s="8">
        <v>43804</v>
      </c>
      <c r="B29" s="9" t="s">
        <v>35</v>
      </c>
      <c r="C29" s="9">
        <v>2000</v>
      </c>
      <c r="D29" s="9">
        <v>2</v>
      </c>
      <c r="E29" s="9" t="s">
        <v>16</v>
      </c>
      <c r="F29" s="10">
        <v>242</v>
      </c>
      <c r="G29" s="10">
        <v>245.1</v>
      </c>
      <c r="H29" s="22">
        <v>0</v>
      </c>
      <c r="I29" s="21">
        <f t="shared" ref="I29" si="39">(IF(E29="SELL",F29-G29,IF(E29="BUY",G29-F29)))*C29*D29</f>
        <v>-12399.999999999978</v>
      </c>
      <c r="J29" s="21">
        <v>0</v>
      </c>
      <c r="K29" s="21">
        <f t="shared" ref="K29" si="40">SUM(I29,J29)</f>
        <v>-12399.999999999978</v>
      </c>
      <c r="L29" s="27">
        <v>245.1</v>
      </c>
    </row>
    <row r="30" spans="1:12" ht="15.75">
      <c r="A30" s="8">
        <v>43803</v>
      </c>
      <c r="B30" s="9" t="s">
        <v>150</v>
      </c>
      <c r="C30" s="9">
        <v>2800</v>
      </c>
      <c r="D30" s="9">
        <v>2</v>
      </c>
      <c r="E30" s="9" t="s">
        <v>10</v>
      </c>
      <c r="F30" s="10">
        <v>224.2</v>
      </c>
      <c r="G30" s="10">
        <v>222</v>
      </c>
      <c r="H30" s="22">
        <v>0</v>
      </c>
      <c r="I30" s="21">
        <f t="shared" ref="I30" si="41">(IF(E30="SELL",F30-G30,IF(E30="BUY",G30-F30)))*C30*D30</f>
        <v>-12319.999999999936</v>
      </c>
      <c r="J30" s="21">
        <v>0</v>
      </c>
      <c r="K30" s="21">
        <f t="shared" ref="K30" si="42">SUM(I30,J30)</f>
        <v>-12319.999999999936</v>
      </c>
      <c r="L30" s="27">
        <v>222</v>
      </c>
    </row>
    <row r="31" spans="1:12" ht="15.75">
      <c r="A31" s="8">
        <v>43802</v>
      </c>
      <c r="B31" s="9" t="s">
        <v>131</v>
      </c>
      <c r="C31" s="9">
        <v>1200</v>
      </c>
      <c r="D31" s="9">
        <v>2</v>
      </c>
      <c r="E31" s="9" t="s">
        <v>10</v>
      </c>
      <c r="F31" s="10">
        <v>528</v>
      </c>
      <c r="G31" s="10">
        <v>530.79999999999995</v>
      </c>
      <c r="H31" s="22">
        <v>0</v>
      </c>
      <c r="I31" s="21">
        <f t="shared" ref="I31" si="43">(IF(E31="SELL",F31-G31,IF(E31="BUY",G31-F31)))*C31*D31</f>
        <v>6719.9999999998909</v>
      </c>
      <c r="J31" s="21">
        <v>0</v>
      </c>
      <c r="K31" s="21">
        <f t="shared" ref="K31" si="44">SUM(I31,J31)</f>
        <v>6719.9999999998909</v>
      </c>
      <c r="L31" s="27">
        <v>523</v>
      </c>
    </row>
    <row r="32" spans="1:12" ht="15.75">
      <c r="A32" s="8">
        <v>43801</v>
      </c>
      <c r="B32" s="9" t="s">
        <v>35</v>
      </c>
      <c r="C32" s="9">
        <v>2000</v>
      </c>
      <c r="D32" s="9">
        <v>2</v>
      </c>
      <c r="E32" s="10" t="s">
        <v>10</v>
      </c>
      <c r="F32" s="10">
        <v>272.3</v>
      </c>
      <c r="G32" s="10">
        <v>270</v>
      </c>
      <c r="H32" s="22">
        <v>0</v>
      </c>
      <c r="I32" s="21">
        <f t="shared" ref="I32" si="45">(IF(E32="SELL",F32-G32,IF(E32="BUY",G32-F32)))*C32*D32</f>
        <v>-9200.0000000000455</v>
      </c>
      <c r="J32" s="21">
        <v>0</v>
      </c>
      <c r="K32" s="21">
        <f t="shared" ref="K32" si="46">SUM(I32,J32)</f>
        <v>-9200.0000000000455</v>
      </c>
      <c r="L32" s="27">
        <v>270</v>
      </c>
    </row>
    <row r="33" spans="1:12" ht="15.75">
      <c r="A33" s="8">
        <v>43798</v>
      </c>
      <c r="B33" s="9" t="s">
        <v>35</v>
      </c>
      <c r="C33" s="9">
        <v>2000</v>
      </c>
      <c r="D33" s="9">
        <v>2</v>
      </c>
      <c r="E33" s="10" t="s">
        <v>10</v>
      </c>
      <c r="F33" s="10">
        <v>243</v>
      </c>
      <c r="G33" s="10">
        <v>246.5</v>
      </c>
      <c r="H33" s="22">
        <v>253</v>
      </c>
      <c r="I33" s="21">
        <f t="shared" ref="I33" si="47">(IF(E33="SELL",F33-G33,IF(E33="BUY",G33-F33)))*C33*D33</f>
        <v>14000</v>
      </c>
      <c r="J33" s="21">
        <f t="shared" ref="J33" si="48">(IF(E33="SELL",IF(H33="",0,G33-H33),IF(E33="BUY",IF(H33="",0,H33-G33))))*C33*D33</f>
        <v>26000</v>
      </c>
      <c r="K33" s="21">
        <f t="shared" ref="K33" si="49">SUM(I33,J33)</f>
        <v>40000</v>
      </c>
      <c r="L33" s="27">
        <v>238</v>
      </c>
    </row>
    <row r="34" spans="1:12" ht="15.75">
      <c r="A34" s="8">
        <v>43796</v>
      </c>
      <c r="B34" s="9" t="s">
        <v>51</v>
      </c>
      <c r="C34" s="9">
        <v>3000</v>
      </c>
      <c r="D34" s="9">
        <v>2</v>
      </c>
      <c r="E34" s="9" t="s">
        <v>10</v>
      </c>
      <c r="F34" s="22">
        <v>147</v>
      </c>
      <c r="G34" s="22">
        <v>147</v>
      </c>
      <c r="H34" s="22">
        <v>0</v>
      </c>
      <c r="I34" s="21">
        <f>(IF(E34="SELL",F34-G34,IF(E34="BUY",G34-F34)))*C34*D34</f>
        <v>0</v>
      </c>
      <c r="J34" s="21">
        <v>0</v>
      </c>
      <c r="K34" s="21">
        <f t="shared" ref="K34" si="50">SUM(I34,J34)</f>
        <v>0</v>
      </c>
      <c r="L34" s="27">
        <v>145.5</v>
      </c>
    </row>
    <row r="35" spans="1:12" ht="15.75">
      <c r="A35" s="8">
        <v>43796</v>
      </c>
      <c r="B35" s="9" t="s">
        <v>52</v>
      </c>
      <c r="C35" s="9">
        <v>1300</v>
      </c>
      <c r="D35" s="9">
        <v>2</v>
      </c>
      <c r="E35" s="9" t="s">
        <v>16</v>
      </c>
      <c r="F35" s="22">
        <v>312</v>
      </c>
      <c r="G35" s="22">
        <v>316.2</v>
      </c>
      <c r="H35" s="22">
        <v>0</v>
      </c>
      <c r="I35" s="21">
        <f>(IF(E35="SELL",F35-G35,IF(E35="BUY",G35-F35)))*C35*D35</f>
        <v>-10919.999999999971</v>
      </c>
      <c r="J35" s="21">
        <v>0</v>
      </c>
      <c r="K35" s="21">
        <f t="shared" ref="K35" si="51">SUM(I35,J35)</f>
        <v>-10919.999999999971</v>
      </c>
      <c r="L35" s="27">
        <v>312</v>
      </c>
    </row>
    <row r="36" spans="1:12" ht="15.75">
      <c r="A36" s="8">
        <v>43794</v>
      </c>
      <c r="B36" s="9" t="s">
        <v>35</v>
      </c>
      <c r="C36" s="9">
        <v>2000</v>
      </c>
      <c r="D36" s="9">
        <v>2</v>
      </c>
      <c r="E36" s="9" t="s">
        <v>10</v>
      </c>
      <c r="F36" s="22">
        <v>239.55</v>
      </c>
      <c r="G36" s="22">
        <v>242</v>
      </c>
      <c r="H36" s="22">
        <v>244.6</v>
      </c>
      <c r="I36" s="21">
        <f t="shared" ref="I36" si="52">(IF(E36="SELL",F36-G36,IF(E36="BUY",G36-F36)))*C36*D36</f>
        <v>9799.9999999999545</v>
      </c>
      <c r="J36" s="21">
        <f>(IF(E36="SELL",IF(H36="",0,G36-H36),IF(E36="BUY",IF(H36="",0,H36-G36))))*C36*D36</f>
        <v>10399.999999999978</v>
      </c>
      <c r="K36" s="21">
        <f t="shared" ref="K36" si="53">SUM(I36,J36)</f>
        <v>20199.999999999935</v>
      </c>
      <c r="L36" s="27">
        <v>238</v>
      </c>
    </row>
    <row r="37" spans="1:12" ht="15.75">
      <c r="A37" s="8">
        <v>43790</v>
      </c>
      <c r="B37" s="9" t="s">
        <v>131</v>
      </c>
      <c r="C37" s="9">
        <v>1200</v>
      </c>
      <c r="D37" s="9">
        <v>2</v>
      </c>
      <c r="E37" s="9" t="s">
        <v>10</v>
      </c>
      <c r="F37" s="22">
        <v>510</v>
      </c>
      <c r="G37" s="22">
        <v>515</v>
      </c>
      <c r="H37" s="22">
        <v>519</v>
      </c>
      <c r="I37" s="21">
        <f>(IF(E37="SELL",F37-G37,IF(E37="BUY",G37-F37)))*C37*D37</f>
        <v>12000</v>
      </c>
      <c r="J37" s="21">
        <f>(IF(E37="SELL",IF(H37="",0,G37-H37),IF(E37="BUY",IF(H37="",0,H37-G37))))*C37*D37</f>
        <v>9600</v>
      </c>
      <c r="K37" s="21">
        <f t="shared" ref="K37" si="54">SUM(I37,J37)</f>
        <v>21600</v>
      </c>
      <c r="L37" s="27">
        <v>506.2</v>
      </c>
    </row>
    <row r="38" spans="1:12" ht="15.75">
      <c r="A38" s="8">
        <v>43789</v>
      </c>
      <c r="B38" s="9" t="s">
        <v>72</v>
      </c>
      <c r="C38" s="9">
        <v>1400</v>
      </c>
      <c r="D38" s="9">
        <v>2</v>
      </c>
      <c r="E38" s="9" t="s">
        <v>10</v>
      </c>
      <c r="F38" s="22">
        <v>548</v>
      </c>
      <c r="G38" s="22">
        <v>551</v>
      </c>
      <c r="H38" s="22">
        <v>556</v>
      </c>
      <c r="I38" s="21">
        <f t="shared" ref="I38" si="55">(IF(E38="SELL",F38-G38,IF(E38="BUY",G38-F38)))*C38*D38</f>
        <v>8400</v>
      </c>
      <c r="J38" s="21">
        <f>(IF(E38="SELL",IF(H38="",0,G38-H38),IF(E38="BUY",IF(H38="",0,H38-G38))))*C38*D38</f>
        <v>14000</v>
      </c>
      <c r="K38" s="21">
        <f t="shared" ref="K38" si="56">SUM(I38,J38)</f>
        <v>22400</v>
      </c>
      <c r="L38" s="27">
        <v>544</v>
      </c>
    </row>
    <row r="39" spans="1:12" ht="15.75">
      <c r="A39" s="8">
        <v>43789</v>
      </c>
      <c r="B39" s="9" t="s">
        <v>20</v>
      </c>
      <c r="C39" s="9">
        <v>1563</v>
      </c>
      <c r="D39" s="9">
        <v>2</v>
      </c>
      <c r="E39" s="9" t="s">
        <v>16</v>
      </c>
      <c r="F39" s="22">
        <v>573</v>
      </c>
      <c r="G39" s="22">
        <v>576</v>
      </c>
      <c r="H39" s="22">
        <v>0</v>
      </c>
      <c r="I39" s="21">
        <f t="shared" ref="I39" si="57">(IF(E39="SELL",F39-G39,IF(E39="BUY",G39-F39)))*C39*D39</f>
        <v>-9378</v>
      </c>
      <c r="J39" s="21">
        <v>0</v>
      </c>
      <c r="K39" s="21">
        <f t="shared" ref="K39" si="58">SUM(I39,J39)</f>
        <v>-9378</v>
      </c>
      <c r="L39" s="27">
        <v>576</v>
      </c>
    </row>
    <row r="40" spans="1:12" ht="15.75">
      <c r="A40" s="8">
        <v>43788</v>
      </c>
      <c r="B40" s="9" t="s">
        <v>72</v>
      </c>
      <c r="C40" s="9">
        <v>1400</v>
      </c>
      <c r="D40" s="9">
        <v>2</v>
      </c>
      <c r="E40" s="9" t="s">
        <v>10</v>
      </c>
      <c r="F40" s="22">
        <v>541</v>
      </c>
      <c r="G40" s="22">
        <v>545</v>
      </c>
      <c r="H40" s="22">
        <v>550</v>
      </c>
      <c r="I40" s="21">
        <f t="shared" ref="I40" si="59">(IF(E40="SELL",F40-G40,IF(E40="BUY",G40-F40)))*C40*D40</f>
        <v>11200</v>
      </c>
      <c r="J40" s="21">
        <f>(IF(E40="SELL",IF(H40="",0,G40-H40),IF(E40="BUY",IF(H40="",0,H40-G40))))*C40*D40</f>
        <v>14000</v>
      </c>
      <c r="K40" s="21">
        <f t="shared" ref="K40" si="60">SUM(I40,J40)</f>
        <v>25200</v>
      </c>
      <c r="L40" s="27">
        <v>536</v>
      </c>
    </row>
    <row r="41" spans="1:12" ht="15.75">
      <c r="A41" s="8">
        <v>43787</v>
      </c>
      <c r="B41" s="9" t="s">
        <v>131</v>
      </c>
      <c r="C41" s="9">
        <v>1200</v>
      </c>
      <c r="D41" s="9">
        <v>2</v>
      </c>
      <c r="E41" s="9" t="s">
        <v>10</v>
      </c>
      <c r="F41" s="22">
        <v>486.5</v>
      </c>
      <c r="G41" s="22">
        <v>490</v>
      </c>
      <c r="H41" s="22">
        <v>495</v>
      </c>
      <c r="I41" s="21">
        <f t="shared" ref="I41" si="61">(IF(E41="SELL",F41-G41,IF(E41="BUY",G41-F41)))*C41*D41</f>
        <v>8400</v>
      </c>
      <c r="J41" s="21">
        <f>(IF(E41="SELL",IF(H41="",0,G41-H41),IF(E41="BUY",IF(H41="",0,H41-G41))))*C41*D41</f>
        <v>12000</v>
      </c>
      <c r="K41" s="21">
        <f t="shared" ref="K41" si="62">SUM(I41,J41)</f>
        <v>20400</v>
      </c>
      <c r="L41" s="27">
        <v>482.3</v>
      </c>
    </row>
    <row r="42" spans="1:12" ht="15.75">
      <c r="A42" s="8">
        <v>43783</v>
      </c>
      <c r="B42" s="9" t="s">
        <v>150</v>
      </c>
      <c r="C42" s="9">
        <v>2800</v>
      </c>
      <c r="D42" s="9">
        <v>2</v>
      </c>
      <c r="E42" s="9" t="s">
        <v>10</v>
      </c>
      <c r="F42" s="22">
        <v>205</v>
      </c>
      <c r="G42" s="22">
        <v>206.5</v>
      </c>
      <c r="H42" s="22">
        <v>208</v>
      </c>
      <c r="I42" s="21">
        <f t="shared" ref="I42" si="63">(IF(E42="SELL",F42-G42,IF(E42="BUY",G42-F42)))*C42*D42</f>
        <v>8400</v>
      </c>
      <c r="J42" s="21">
        <f>(IF(E42="SELL",IF(H42="",0,G42-H42),IF(E42="BUY",IF(H42="",0,H42-G42))))*C42*D42</f>
        <v>8400</v>
      </c>
      <c r="K42" s="21">
        <f t="shared" ref="K42" si="64">SUM(I42,J42)</f>
        <v>16800</v>
      </c>
      <c r="L42" s="27">
        <v>203</v>
      </c>
    </row>
    <row r="43" spans="1:12" ht="15.75">
      <c r="A43" s="8">
        <v>43782</v>
      </c>
      <c r="B43" s="9" t="s">
        <v>120</v>
      </c>
      <c r="C43" s="9">
        <v>4000</v>
      </c>
      <c r="D43" s="9">
        <v>2</v>
      </c>
      <c r="E43" s="9" t="s">
        <v>10</v>
      </c>
      <c r="F43" s="22">
        <v>199.5</v>
      </c>
      <c r="G43" s="22">
        <v>198.1</v>
      </c>
      <c r="H43" s="22">
        <v>0</v>
      </c>
      <c r="I43" s="21">
        <f t="shared" ref="I43" si="65">(IF(E43="SELL",F43-G43,IF(E43="BUY",G43-F43)))*C43*D43</f>
        <v>-11200.000000000045</v>
      </c>
      <c r="J43" s="21">
        <v>0</v>
      </c>
      <c r="K43" s="21">
        <f t="shared" ref="K43" si="66">SUM(I43,J43)</f>
        <v>-11200.000000000045</v>
      </c>
      <c r="L43" s="27">
        <v>198.1</v>
      </c>
    </row>
    <row r="44" spans="1:12" ht="15.75">
      <c r="A44" s="8">
        <v>43777</v>
      </c>
      <c r="B44" s="9" t="s">
        <v>111</v>
      </c>
      <c r="C44" s="9">
        <v>250</v>
      </c>
      <c r="D44" s="9">
        <v>2</v>
      </c>
      <c r="E44" s="9" t="s">
        <v>10</v>
      </c>
      <c r="F44" s="22">
        <v>3200</v>
      </c>
      <c r="G44" s="22">
        <v>3220</v>
      </c>
      <c r="H44" s="22">
        <v>3250</v>
      </c>
      <c r="I44" s="21">
        <f t="shared" ref="I44" si="67">(IF(E44="SELL",F44-G44,IF(E44="BUY",G44-F44)))*C44*D44</f>
        <v>10000</v>
      </c>
      <c r="J44" s="21">
        <v>0</v>
      </c>
      <c r="K44" s="21">
        <f t="shared" ref="K44" si="68">SUM(I44,J44)</f>
        <v>10000</v>
      </c>
      <c r="L44" s="27">
        <v>3180</v>
      </c>
    </row>
    <row r="45" spans="1:12" ht="15.75">
      <c r="A45" s="8">
        <v>43776</v>
      </c>
      <c r="B45" s="9" t="s">
        <v>131</v>
      </c>
      <c r="C45" s="9">
        <v>1200</v>
      </c>
      <c r="D45" s="9">
        <v>2</v>
      </c>
      <c r="E45" s="9" t="s">
        <v>10</v>
      </c>
      <c r="F45" s="22">
        <v>426</v>
      </c>
      <c r="G45" s="22">
        <v>429</v>
      </c>
      <c r="H45" s="22">
        <v>433</v>
      </c>
      <c r="I45" s="21">
        <f t="shared" ref="I45" si="69">(IF(E45="SELL",F45-G45,IF(E45="BUY",G45-F45)))*C45*D45</f>
        <v>7200</v>
      </c>
      <c r="J45" s="21">
        <f>(IF(E45="SELL",IF(H45="",0,G45-H45),IF(E45="BUY",IF(H45="",0,H45-G45))))*C45*D45</f>
        <v>9600</v>
      </c>
      <c r="K45" s="21">
        <f t="shared" ref="K45" si="70">SUM(I45,J45)</f>
        <v>16800</v>
      </c>
      <c r="L45" s="27">
        <v>423</v>
      </c>
    </row>
    <row r="46" spans="1:12" ht="15.75">
      <c r="A46" s="8">
        <v>43774</v>
      </c>
      <c r="B46" s="9" t="s">
        <v>208</v>
      </c>
      <c r="C46" s="9">
        <v>1000</v>
      </c>
      <c r="D46" s="9">
        <v>2</v>
      </c>
      <c r="E46" s="9" t="s">
        <v>10</v>
      </c>
      <c r="F46" s="22">
        <v>480</v>
      </c>
      <c r="G46" s="22">
        <v>485</v>
      </c>
      <c r="H46" s="22">
        <v>491</v>
      </c>
      <c r="I46" s="21">
        <f t="shared" ref="I46" si="71">(IF(E46="SELL",F46-G46,IF(E46="BUY",G46-F46)))*C46*D46</f>
        <v>10000</v>
      </c>
      <c r="J46" s="21">
        <v>0</v>
      </c>
      <c r="K46" s="21">
        <f t="shared" ref="K46" si="72">SUM(I46,J46)</f>
        <v>10000</v>
      </c>
      <c r="L46" s="27">
        <v>475</v>
      </c>
    </row>
    <row r="47" spans="1:12" ht="15.75">
      <c r="A47" s="8">
        <v>43773</v>
      </c>
      <c r="B47" s="9" t="s">
        <v>157</v>
      </c>
      <c r="C47" s="9">
        <v>2200</v>
      </c>
      <c r="D47" s="9">
        <v>2</v>
      </c>
      <c r="E47" s="9" t="s">
        <v>10</v>
      </c>
      <c r="F47" s="22">
        <v>67.5</v>
      </c>
      <c r="G47" s="22">
        <v>69.2</v>
      </c>
      <c r="H47" s="22">
        <v>71.2</v>
      </c>
      <c r="I47" s="21">
        <f t="shared" ref="I47" si="73">(IF(E47="SELL",F47-G47,IF(E47="BUY",G47-F47)))*C47*D47</f>
        <v>7480.0000000000127</v>
      </c>
      <c r="J47" s="21">
        <f>(IF(E47="SELL",IF(H47="",0,G47-H47),IF(E47="BUY",IF(H47="",0,H47-G47))))*C47*D47</f>
        <v>8800</v>
      </c>
      <c r="K47" s="21">
        <f t="shared" ref="K47" si="74">SUM(I47,J47)</f>
        <v>16280.000000000013</v>
      </c>
      <c r="L47" s="27">
        <v>67.5</v>
      </c>
    </row>
    <row r="48" spans="1:12" ht="15.75">
      <c r="A48" s="8">
        <v>43773</v>
      </c>
      <c r="B48" s="9" t="s">
        <v>120</v>
      </c>
      <c r="C48" s="9">
        <v>4000</v>
      </c>
      <c r="D48" s="9">
        <v>2</v>
      </c>
      <c r="E48" s="9" t="s">
        <v>10</v>
      </c>
      <c r="F48" s="22">
        <v>203.5</v>
      </c>
      <c r="G48" s="22">
        <v>204.6</v>
      </c>
      <c r="H48" s="22">
        <v>205.5</v>
      </c>
      <c r="I48" s="21">
        <f t="shared" ref="I48" si="75">(IF(E48="SELL",F48-G48,IF(E48="BUY",G48-F48)))*C48*D48</f>
        <v>8799.9999999999545</v>
      </c>
      <c r="J48" s="21">
        <v>0</v>
      </c>
      <c r="K48" s="21">
        <f t="shared" ref="K48" si="76">SUM(I48,J48)</f>
        <v>8799.9999999999545</v>
      </c>
      <c r="L48" s="27">
        <v>202.2</v>
      </c>
    </row>
    <row r="49" spans="1:12" ht="15.75">
      <c r="A49" s="8">
        <v>43769</v>
      </c>
      <c r="B49" s="9" t="s">
        <v>207</v>
      </c>
      <c r="C49" s="9">
        <v>1500</v>
      </c>
      <c r="D49" s="9">
        <v>2</v>
      </c>
      <c r="E49" s="9" t="s">
        <v>10</v>
      </c>
      <c r="F49" s="22">
        <v>716</v>
      </c>
      <c r="G49" s="22">
        <v>711</v>
      </c>
      <c r="H49" s="22">
        <v>0</v>
      </c>
      <c r="I49" s="21">
        <f t="shared" ref="I49" si="77">(IF(E49="SELL",F49-G49,IF(E49="BUY",G49-F49)))*C49*D49</f>
        <v>-15000</v>
      </c>
      <c r="J49" s="21">
        <v>0</v>
      </c>
      <c r="K49" s="21">
        <f t="shared" ref="K49" si="78">SUM(I49,J49)</f>
        <v>-15000</v>
      </c>
      <c r="L49" s="27">
        <v>711</v>
      </c>
    </row>
    <row r="50" spans="1:12" ht="15.75">
      <c r="A50" s="8">
        <v>43769</v>
      </c>
      <c r="B50" s="9" t="s">
        <v>206</v>
      </c>
      <c r="C50" s="9">
        <v>2200</v>
      </c>
      <c r="D50" s="9">
        <v>2</v>
      </c>
      <c r="E50" s="9" t="s">
        <v>10</v>
      </c>
      <c r="F50" s="22">
        <v>503</v>
      </c>
      <c r="G50" s="22">
        <v>505.5</v>
      </c>
      <c r="H50" s="22">
        <v>508.3</v>
      </c>
      <c r="I50" s="21">
        <f t="shared" ref="I50" si="79">(IF(E50="SELL",F50-G50,IF(E50="BUY",G50-F50)))*C50*D50</f>
        <v>11000</v>
      </c>
      <c r="J50" s="21">
        <f>(IF(E50="SELL",IF(H50="",0,G50-H50),IF(E50="BUY",IF(H50="",0,H50-G50))))*C50*D50</f>
        <v>12320.000000000051</v>
      </c>
      <c r="K50" s="21">
        <f t="shared" ref="K50" si="80">SUM(I50,J50)</f>
        <v>23320.000000000051</v>
      </c>
      <c r="L50" s="27">
        <v>500</v>
      </c>
    </row>
    <row r="51" spans="1:12" ht="15.75">
      <c r="A51" s="8">
        <v>43767</v>
      </c>
      <c r="B51" s="9" t="s">
        <v>194</v>
      </c>
      <c r="C51" s="9">
        <v>3200</v>
      </c>
      <c r="D51" s="9">
        <v>2</v>
      </c>
      <c r="E51" s="9" t="s">
        <v>10</v>
      </c>
      <c r="F51" s="10">
        <v>110.55</v>
      </c>
      <c r="G51" s="10">
        <v>111.55</v>
      </c>
      <c r="H51" s="22">
        <v>113.2</v>
      </c>
      <c r="I51" s="21">
        <f t="shared" ref="I51" si="81">(IF(E51="SELL",F51-G51,IF(E51="BUY",G51-F51)))*C51*D51</f>
        <v>6400</v>
      </c>
      <c r="J51" s="21">
        <f>(IF(E51="SELL",IF(H51="",0,G51-H51),IF(E51="BUY",IF(H51="",0,H51-G51))))*C51*D51</f>
        <v>10560.000000000036</v>
      </c>
      <c r="K51" s="21">
        <f t="shared" ref="K51" si="82">SUM(I51,J51)</f>
        <v>16960.000000000036</v>
      </c>
      <c r="L51" s="27">
        <v>109.2</v>
      </c>
    </row>
    <row r="52" spans="1:12" ht="15.75">
      <c r="A52" s="8">
        <v>43763</v>
      </c>
      <c r="B52" s="9" t="s">
        <v>163</v>
      </c>
      <c r="C52" s="9">
        <v>6000</v>
      </c>
      <c r="D52" s="9">
        <v>2</v>
      </c>
      <c r="E52" s="9" t="s">
        <v>10</v>
      </c>
      <c r="F52" s="10">
        <v>165.3</v>
      </c>
      <c r="G52" s="10">
        <v>164.6</v>
      </c>
      <c r="H52" s="22">
        <v>0</v>
      </c>
      <c r="I52" s="21">
        <f t="shared" ref="I52" si="83">(IF(E52="SELL",F52-G52,IF(E52="BUY",G52-F52)))*C52*D52</f>
        <v>-8400.0000000002037</v>
      </c>
      <c r="J52" s="21">
        <v>0</v>
      </c>
      <c r="K52" s="21">
        <f t="shared" ref="K52" si="84">SUM(I52,J52)</f>
        <v>-8400.0000000002037</v>
      </c>
      <c r="L52" s="27">
        <v>164.6</v>
      </c>
    </row>
    <row r="53" spans="1:12" ht="15.75">
      <c r="A53" s="8">
        <v>43762</v>
      </c>
      <c r="B53" s="9" t="s">
        <v>116</v>
      </c>
      <c r="C53" s="9">
        <v>1500</v>
      </c>
      <c r="D53" s="9">
        <v>2</v>
      </c>
      <c r="E53" s="9" t="s">
        <v>16</v>
      </c>
      <c r="F53" s="10">
        <v>349</v>
      </c>
      <c r="G53" s="10">
        <v>346</v>
      </c>
      <c r="H53" s="22">
        <v>342</v>
      </c>
      <c r="I53" s="21">
        <f>(IF(E53="SELL",F53-G53,IF(E53="BUY",G53-F53)))*C53*D53</f>
        <v>9000</v>
      </c>
      <c r="J53" s="21">
        <f>(IF(E53="SELL",IF(H53="",0,G53-H53),IF(E53="BUY",IF(H53="",0,H53-G53))))*C53*D53</f>
        <v>12000</v>
      </c>
      <c r="K53" s="21">
        <f t="shared" ref="K53" si="85">SUM(I53,J53)</f>
        <v>21000</v>
      </c>
      <c r="L53" s="27">
        <v>352</v>
      </c>
    </row>
    <row r="54" spans="1:12" ht="15.75">
      <c r="A54" s="8">
        <v>43756</v>
      </c>
      <c r="B54" s="9" t="s">
        <v>207</v>
      </c>
      <c r="C54" s="9">
        <v>1500</v>
      </c>
      <c r="D54" s="9">
        <v>2</v>
      </c>
      <c r="E54" s="9" t="s">
        <v>10</v>
      </c>
      <c r="F54" s="22">
        <v>673.5</v>
      </c>
      <c r="G54" s="22">
        <v>676</v>
      </c>
      <c r="H54" s="22">
        <v>680</v>
      </c>
      <c r="I54" s="21">
        <f t="shared" ref="I54" si="86">(IF(E54="SELL",F54-G54,IF(E54="BUY",G54-F54)))*C54*D54</f>
        <v>7500</v>
      </c>
      <c r="J54" s="21">
        <f>(IF(E54="SELL",IF(H54="",0,G54-H54),IF(E54="BUY",IF(H54="",0,H54-G54))))*C54*D54</f>
        <v>12000</v>
      </c>
      <c r="K54" s="21">
        <f t="shared" ref="K54" si="87">SUM(I54,J54)</f>
        <v>19500</v>
      </c>
      <c r="L54" s="27">
        <v>669.2</v>
      </c>
    </row>
    <row r="55" spans="1:12" ht="15.75">
      <c r="A55" s="8">
        <v>43756</v>
      </c>
      <c r="B55" s="9" t="s">
        <v>93</v>
      </c>
      <c r="C55" s="9">
        <v>1800</v>
      </c>
      <c r="D55" s="9">
        <v>2</v>
      </c>
      <c r="E55" s="9" t="s">
        <v>10</v>
      </c>
      <c r="F55" s="22">
        <v>521</v>
      </c>
      <c r="G55" s="22">
        <v>523.5</v>
      </c>
      <c r="H55" s="22">
        <v>526</v>
      </c>
      <c r="I55" s="21">
        <f t="shared" ref="I55" si="88">(IF(E55="SELL",F55-G55,IF(E55="BUY",G55-F55)))*C55*D55</f>
        <v>9000</v>
      </c>
      <c r="J55" s="21">
        <f>(IF(E55="SELL",IF(H55="",0,G55-H55),IF(E55="BUY",IF(H55="",0,H55-G55))))*C55*D55</f>
        <v>9000</v>
      </c>
      <c r="K55" s="21">
        <f t="shared" ref="K55" si="89">SUM(I55,J55)</f>
        <v>18000</v>
      </c>
      <c r="L55" s="27">
        <v>518.20000000000005</v>
      </c>
    </row>
    <row r="56" spans="1:12" ht="15.75">
      <c r="A56" s="8">
        <v>43754</v>
      </c>
      <c r="B56" s="9" t="s">
        <v>93</v>
      </c>
      <c r="C56" s="9">
        <v>1800</v>
      </c>
      <c r="D56" s="9">
        <v>2</v>
      </c>
      <c r="E56" s="9" t="s">
        <v>16</v>
      </c>
      <c r="F56" s="22">
        <v>512</v>
      </c>
      <c r="G56" s="22">
        <v>515</v>
      </c>
      <c r="H56" s="22">
        <v>0</v>
      </c>
      <c r="I56" s="21">
        <f t="shared" ref="I56" si="90">(IF(E56="SELL",F56-G56,IF(E56="BUY",G56-F56)))*C56*D56</f>
        <v>-10800</v>
      </c>
      <c r="J56" s="21">
        <v>0</v>
      </c>
      <c r="K56" s="21">
        <f t="shared" ref="K56" si="91">SUM(I56,J56)</f>
        <v>-10800</v>
      </c>
      <c r="L56" s="27">
        <v>515</v>
      </c>
    </row>
    <row r="57" spans="1:12" ht="15.75">
      <c r="A57" s="8">
        <v>43753</v>
      </c>
      <c r="B57" s="9" t="s">
        <v>133</v>
      </c>
      <c r="C57" s="9">
        <v>6000</v>
      </c>
      <c r="D57" s="9">
        <v>2</v>
      </c>
      <c r="E57" s="9" t="s">
        <v>16</v>
      </c>
      <c r="F57" s="22">
        <v>123.5</v>
      </c>
      <c r="G57" s="22">
        <v>124.5</v>
      </c>
      <c r="H57" s="22">
        <v>0</v>
      </c>
      <c r="I57" s="21">
        <f t="shared" ref="I57" si="92">(IF(E57="SELL",F57-G57,IF(E57="BUY",G57-F57)))*C57*D57</f>
        <v>-12000</v>
      </c>
      <c r="J57" s="21">
        <v>0</v>
      </c>
      <c r="K57" s="21">
        <f t="shared" ref="K57" si="93">SUM(I57,J57)</f>
        <v>-12000</v>
      </c>
      <c r="L57" s="27">
        <v>124.5</v>
      </c>
    </row>
    <row r="58" spans="1:12" ht="15.75">
      <c r="A58" s="8">
        <v>43752</v>
      </c>
      <c r="B58" s="9" t="s">
        <v>206</v>
      </c>
      <c r="C58" s="9">
        <v>2200</v>
      </c>
      <c r="D58" s="9">
        <v>2</v>
      </c>
      <c r="E58" s="9" t="s">
        <v>10</v>
      </c>
      <c r="F58" s="22">
        <v>458</v>
      </c>
      <c r="G58" s="22">
        <v>459.2</v>
      </c>
      <c r="H58" s="22">
        <v>462.8</v>
      </c>
      <c r="I58" s="21">
        <f t="shared" ref="I58" si="94">(IF(E58="SELL",F58-G58,IF(E58="BUY",G58-F58)))*C58*D58</f>
        <v>5279.99999999995</v>
      </c>
      <c r="J58" s="21">
        <f>(IF(E58="SELL",IF(H58="",0,G58-H58),IF(E58="BUY",IF(H58="",0,H58-G58))))*C58*D58</f>
        <v>15840.0000000001</v>
      </c>
      <c r="K58" s="21">
        <f t="shared" ref="K58" si="95">SUM(I58,J58)</f>
        <v>21120.000000000051</v>
      </c>
      <c r="L58" s="27">
        <v>456.8</v>
      </c>
    </row>
    <row r="59" spans="1:12" ht="15.75">
      <c r="A59" s="8">
        <v>43749</v>
      </c>
      <c r="B59" s="9" t="s">
        <v>98</v>
      </c>
      <c r="C59" s="9">
        <v>3500</v>
      </c>
      <c r="D59" s="9">
        <v>2</v>
      </c>
      <c r="E59" s="9" t="s">
        <v>10</v>
      </c>
      <c r="F59" s="22">
        <v>188</v>
      </c>
      <c r="G59" s="22">
        <v>189.5</v>
      </c>
      <c r="H59" s="22">
        <v>191.5</v>
      </c>
      <c r="I59" s="21">
        <f t="shared" ref="I59" si="96">(IF(E59="SELL",F59-G59,IF(E59="BUY",G59-F59)))*C59*D59</f>
        <v>10500</v>
      </c>
      <c r="J59" s="21">
        <v>0</v>
      </c>
      <c r="K59" s="21">
        <f t="shared" ref="K59" si="97">SUM(I59,J59)</f>
        <v>10500</v>
      </c>
      <c r="L59" s="26">
        <v>186</v>
      </c>
    </row>
    <row r="60" spans="1:12" ht="15.75">
      <c r="A60" s="8">
        <v>43748</v>
      </c>
      <c r="B60" s="9" t="s">
        <v>72</v>
      </c>
      <c r="C60" s="9">
        <v>1400</v>
      </c>
      <c r="D60" s="9">
        <v>2</v>
      </c>
      <c r="E60" s="9" t="s">
        <v>16</v>
      </c>
      <c r="F60" s="22">
        <v>604</v>
      </c>
      <c r="G60" s="22">
        <v>595</v>
      </c>
      <c r="H60" s="22">
        <v>240</v>
      </c>
      <c r="I60" s="21">
        <f t="shared" ref="I60" si="98">(IF(E60="SELL",F60-G60,IF(E60="BUY",G60-F60)))*C60*D60</f>
        <v>25200</v>
      </c>
      <c r="J60" s="21">
        <v>0</v>
      </c>
      <c r="K60" s="21">
        <f t="shared" ref="K60" si="99">SUM(I60,J60)</f>
        <v>25200</v>
      </c>
      <c r="L60" s="26">
        <v>610</v>
      </c>
    </row>
    <row r="61" spans="1:12" ht="15.75">
      <c r="A61" s="8">
        <v>43747</v>
      </c>
      <c r="B61" s="9" t="s">
        <v>163</v>
      </c>
      <c r="C61" s="9">
        <v>6000</v>
      </c>
      <c r="D61" s="9">
        <v>2</v>
      </c>
      <c r="E61" s="9" t="s">
        <v>10</v>
      </c>
      <c r="F61" s="22">
        <v>136.85</v>
      </c>
      <c r="G61" s="22">
        <v>138</v>
      </c>
      <c r="H61" s="22">
        <v>139.19999999999999</v>
      </c>
      <c r="I61" s="21">
        <f t="shared" ref="I61" si="100">(IF(E61="SELL",F61-G61,IF(E61="BUY",G61-F61)))*C61*D61</f>
        <v>13800.000000000069</v>
      </c>
      <c r="J61" s="21">
        <f t="shared" ref="J61" si="101">(IF(E61="SELL",IF(H61="",0,G61-H61),IF(E61="BUY",IF(H61="",0,H61-G61))))*C61*D61</f>
        <v>14399.999999999864</v>
      </c>
      <c r="K61" s="21">
        <f t="shared" ref="K61" si="102">SUM(I61,J61)</f>
        <v>28199.999999999935</v>
      </c>
    </row>
    <row r="62" spans="1:12" ht="15.75">
      <c r="A62" s="8">
        <v>43742</v>
      </c>
      <c r="B62" s="9" t="s">
        <v>184</v>
      </c>
      <c r="C62" s="9">
        <v>800</v>
      </c>
      <c r="D62" s="9">
        <v>2</v>
      </c>
      <c r="E62" s="9" t="s">
        <v>16</v>
      </c>
      <c r="F62" s="22">
        <v>240</v>
      </c>
      <c r="G62" s="22">
        <v>235</v>
      </c>
      <c r="H62" s="22">
        <v>230</v>
      </c>
      <c r="I62" s="21">
        <f t="shared" ref="I62" si="103">(IF(E62="SELL",F62-G62,IF(E62="BUY",G62-F62)))*C62*D62</f>
        <v>8000</v>
      </c>
      <c r="J62" s="21">
        <v>0</v>
      </c>
      <c r="K62" s="21">
        <f t="shared" ref="K62" si="104">SUM(I62,J62)</f>
        <v>8000</v>
      </c>
    </row>
    <row r="63" spans="1:12" ht="15.75">
      <c r="A63" s="8">
        <v>43739</v>
      </c>
      <c r="B63" s="9" t="s">
        <v>141</v>
      </c>
      <c r="C63" s="9">
        <v>8000</v>
      </c>
      <c r="D63" s="9">
        <v>2</v>
      </c>
      <c r="E63" s="9" t="s">
        <v>10</v>
      </c>
      <c r="F63" s="22">
        <v>54</v>
      </c>
      <c r="G63" s="22">
        <v>54.6</v>
      </c>
      <c r="H63" s="22">
        <v>55.3</v>
      </c>
      <c r="I63" s="21">
        <f t="shared" ref="I63" si="105">(IF(E63="SELL",F63-G63,IF(E63="BUY",G63-F63)))*C63*D63</f>
        <v>9600.0000000000218</v>
      </c>
      <c r="J63" s="21">
        <v>0</v>
      </c>
      <c r="K63" s="21">
        <f t="shared" ref="K63" si="106">SUM(I63,J63)</f>
        <v>9600.0000000000218</v>
      </c>
    </row>
    <row r="64" spans="1:12" ht="15.75">
      <c r="A64" s="8">
        <v>43738</v>
      </c>
      <c r="B64" s="9" t="s">
        <v>133</v>
      </c>
      <c r="C64" s="9">
        <v>6000</v>
      </c>
      <c r="D64" s="9">
        <v>2</v>
      </c>
      <c r="E64" s="9" t="s">
        <v>10</v>
      </c>
      <c r="F64" s="22">
        <v>143.35</v>
      </c>
      <c r="G64" s="22">
        <v>144</v>
      </c>
      <c r="H64" s="22">
        <v>145</v>
      </c>
      <c r="I64" s="21">
        <f t="shared" ref="I64" si="107">(IF(E64="SELL",F64-G64,IF(E64="BUY",G64-F64)))*C64*D64</f>
        <v>7800.0000000000682</v>
      </c>
      <c r="J64" s="21">
        <f t="shared" ref="J64" si="108">(IF(E64="SELL",IF(H64="",0,G64-H64),IF(E64="BUY",IF(H64="",0,H64-G64))))*C64*D64</f>
        <v>12000</v>
      </c>
      <c r="K64" s="21">
        <f t="shared" ref="K64" si="109">SUM(I64,J64)</f>
        <v>19800.000000000069</v>
      </c>
    </row>
    <row r="65" spans="1:11" ht="15.75">
      <c r="A65" s="8">
        <v>43735</v>
      </c>
      <c r="B65" s="9" t="s">
        <v>163</v>
      </c>
      <c r="C65" s="9">
        <v>6000</v>
      </c>
      <c r="D65" s="9">
        <v>2</v>
      </c>
      <c r="E65" s="9" t="s">
        <v>10</v>
      </c>
      <c r="F65" s="22">
        <v>143.35</v>
      </c>
      <c r="G65" s="22">
        <v>144</v>
      </c>
      <c r="H65" s="22">
        <v>145</v>
      </c>
      <c r="I65" s="21">
        <f t="shared" ref="I65" si="110">(IF(E65="SELL",F65-G65,IF(E65="BUY",G65-F65)))*C65*D65</f>
        <v>7800.0000000000682</v>
      </c>
      <c r="J65" s="21">
        <f t="shared" ref="J65" si="111">(IF(E65="SELL",IF(H65="",0,G65-H65),IF(E65="BUY",IF(H65="",0,H65-G65))))*C65*D65</f>
        <v>12000</v>
      </c>
      <c r="K65" s="21">
        <f t="shared" ref="K65" si="112">SUM(I65,J65)</f>
        <v>19800.000000000069</v>
      </c>
    </row>
    <row r="66" spans="1:11" ht="15.75">
      <c r="A66" s="8">
        <v>43734</v>
      </c>
      <c r="B66" s="9" t="s">
        <v>204</v>
      </c>
      <c r="C66" s="9">
        <v>3000</v>
      </c>
      <c r="D66" s="9">
        <v>2</v>
      </c>
      <c r="E66" s="9" t="s">
        <v>10</v>
      </c>
      <c r="F66" s="22">
        <v>254.05</v>
      </c>
      <c r="G66" s="22">
        <v>256</v>
      </c>
      <c r="H66" s="22">
        <v>257</v>
      </c>
      <c r="I66" s="21">
        <f t="shared" ref="I66" si="113">(IF(E66="SELL",F66-G66,IF(E66="BUY",G66-F66)))*C66*D66</f>
        <v>11699.999999999931</v>
      </c>
      <c r="J66" s="21">
        <f>(IF(E66="SELL",IF(H66="",0,G66-H66),IF(E66="BUY",IF(H66="",0,H66-G66))))*C66*D66</f>
        <v>6000</v>
      </c>
      <c r="K66" s="21">
        <f t="shared" ref="K66" si="114">SUM(I66,J66)</f>
        <v>17699.999999999931</v>
      </c>
    </row>
    <row r="67" spans="1:11" ht="15.75">
      <c r="A67" s="8">
        <v>43732</v>
      </c>
      <c r="B67" s="9" t="s">
        <v>21</v>
      </c>
      <c r="C67" s="9">
        <v>600</v>
      </c>
      <c r="D67" s="9">
        <v>2</v>
      </c>
      <c r="E67" s="9" t="s">
        <v>10</v>
      </c>
      <c r="F67" s="22">
        <v>1828</v>
      </c>
      <c r="G67" s="22">
        <v>1815</v>
      </c>
      <c r="H67" s="22">
        <v>0</v>
      </c>
      <c r="I67" s="21">
        <f t="shared" ref="I67" si="115">(IF(E67="SELL",F67-G67,IF(E67="BUY",G67-F67)))*C67*D67</f>
        <v>-15600</v>
      </c>
      <c r="J67" s="21">
        <v>0</v>
      </c>
      <c r="K67" s="21">
        <f t="shared" ref="K67" si="116">SUM(I67,J67)</f>
        <v>-15600</v>
      </c>
    </row>
    <row r="68" spans="1:11" ht="15.75">
      <c r="A68" s="8">
        <v>43728</v>
      </c>
      <c r="B68" s="9" t="s">
        <v>72</v>
      </c>
      <c r="C68" s="9">
        <v>1400</v>
      </c>
      <c r="D68" s="9">
        <v>2</v>
      </c>
      <c r="E68" s="9" t="s">
        <v>16</v>
      </c>
      <c r="F68" s="22">
        <v>662</v>
      </c>
      <c r="G68" s="22">
        <v>658.3</v>
      </c>
      <c r="H68" s="22">
        <v>655.85</v>
      </c>
      <c r="I68" s="21">
        <f t="shared" ref="I68" si="117">(IF(E68="SELL",F68-G68,IF(E68="BUY",G68-F68)))*C68*D68</f>
        <v>10360.000000000127</v>
      </c>
      <c r="J68" s="21">
        <f>(IF(E68="SELL",IF(H68="",0,G68-H68),IF(E68="BUY",IF(H68="",0,H68-G68))))*C68*D68</f>
        <v>6859.999999999809</v>
      </c>
      <c r="K68" s="21">
        <f t="shared" ref="K68" si="118">SUM(I68,J68)</f>
        <v>17219.999999999935</v>
      </c>
    </row>
    <row r="69" spans="1:11" ht="15.75">
      <c r="A69" s="8">
        <v>43728</v>
      </c>
      <c r="B69" s="9" t="s">
        <v>184</v>
      </c>
      <c r="C69" s="9">
        <v>800</v>
      </c>
      <c r="D69" s="9">
        <v>2</v>
      </c>
      <c r="E69" s="9" t="s">
        <v>16</v>
      </c>
      <c r="F69" s="10">
        <v>379</v>
      </c>
      <c r="G69" s="10">
        <v>383</v>
      </c>
      <c r="H69" s="10">
        <v>0</v>
      </c>
      <c r="I69" s="21">
        <f t="shared" ref="I69" si="119">(IF(E69="SELL",F69-G69,IF(E69="BUY",G69-F69)))*C69*D69</f>
        <v>-6400</v>
      </c>
      <c r="J69" s="21">
        <v>0</v>
      </c>
      <c r="K69" s="21">
        <f t="shared" ref="K69" si="120">SUM(I69,J69)</f>
        <v>-6400</v>
      </c>
    </row>
    <row r="70" spans="1:11" ht="15.75">
      <c r="A70" s="8">
        <v>43727</v>
      </c>
      <c r="B70" s="9" t="s">
        <v>52</v>
      </c>
      <c r="C70" s="9">
        <v>1300</v>
      </c>
      <c r="D70" s="9">
        <v>2</v>
      </c>
      <c r="E70" s="9" t="s">
        <v>16</v>
      </c>
      <c r="F70" s="10">
        <v>326.5</v>
      </c>
      <c r="G70" s="10">
        <v>323</v>
      </c>
      <c r="H70" s="10">
        <v>320</v>
      </c>
      <c r="I70" s="21">
        <f t="shared" ref="I70" si="121">(IF(E70="SELL",F70-G70,IF(E70="BUY",G70-F70)))*C70*D70</f>
        <v>9100</v>
      </c>
      <c r="J70" s="21">
        <f>(IF(E70="SELL",IF(H70="",0,G70-H70),IF(E70="BUY",IF(H70="",0,H70-G70))))*C70*D70</f>
        <v>7800</v>
      </c>
      <c r="K70" s="21">
        <f t="shared" ref="K70" si="122">SUM(I70,J70)</f>
        <v>16900</v>
      </c>
    </row>
    <row r="71" spans="1:11" ht="15.75">
      <c r="A71" s="8">
        <v>43726</v>
      </c>
      <c r="B71" s="9" t="s">
        <v>93</v>
      </c>
      <c r="C71" s="9">
        <v>1800</v>
      </c>
      <c r="D71" s="9">
        <v>2</v>
      </c>
      <c r="E71" s="9" t="s">
        <v>16</v>
      </c>
      <c r="F71" s="10">
        <v>377.5</v>
      </c>
      <c r="G71" s="10">
        <v>375</v>
      </c>
      <c r="H71" s="10">
        <v>371.1</v>
      </c>
      <c r="I71" s="21">
        <f t="shared" ref="I71" si="123">(IF(E71="SELL",F71-G71,IF(E71="BUY",G71-F71)))*C71*D71</f>
        <v>9000</v>
      </c>
      <c r="J71" s="21">
        <f>(IF(E71="SELL",IF(H71="",0,G71-H71),IF(E71="BUY",IF(H71="",0,H71-G71))))*C71*D71</f>
        <v>14039.999999999918</v>
      </c>
      <c r="K71" s="21">
        <f t="shared" ref="K71" si="124">SUM(I71,J71)</f>
        <v>23039.99999999992</v>
      </c>
    </row>
    <row r="72" spans="1:11" ht="15.75">
      <c r="A72" s="8">
        <v>43726</v>
      </c>
      <c r="B72" s="9" t="s">
        <v>72</v>
      </c>
      <c r="C72" s="9">
        <v>1400</v>
      </c>
      <c r="D72" s="9">
        <v>2</v>
      </c>
      <c r="E72" s="9" t="s">
        <v>16</v>
      </c>
      <c r="F72" s="10">
        <v>699</v>
      </c>
      <c r="G72" s="10">
        <v>696</v>
      </c>
      <c r="H72" s="10">
        <v>692</v>
      </c>
      <c r="I72" s="21">
        <f t="shared" ref="I72" si="125">(IF(E72="SELL",F72-G72,IF(E72="BUY",G72-F72)))*C72*D72</f>
        <v>8400</v>
      </c>
      <c r="J72" s="21">
        <f>(IF(E72="SELL",IF(H72="",0,G72-H72),IF(E72="BUY",IF(H72="",0,H72-G72))))*C72*D72</f>
        <v>11200</v>
      </c>
      <c r="K72" s="21">
        <f t="shared" ref="K72" si="126">SUM(I72,J72)</f>
        <v>19600</v>
      </c>
    </row>
    <row r="73" spans="1:11" ht="15.75">
      <c r="A73" s="8">
        <v>43725</v>
      </c>
      <c r="B73" s="9" t="s">
        <v>52</v>
      </c>
      <c r="C73" s="9">
        <v>1300</v>
      </c>
      <c r="D73" s="9">
        <v>2</v>
      </c>
      <c r="E73" s="9" t="s">
        <v>16</v>
      </c>
      <c r="F73" s="10">
        <v>339.9</v>
      </c>
      <c r="G73" s="10">
        <v>335</v>
      </c>
      <c r="H73" s="10">
        <v>330</v>
      </c>
      <c r="I73" s="21">
        <f t="shared" ref="I73" si="127">(IF(E73="SELL",F73-G73,IF(E73="BUY",G73-F73)))*C73*D73</f>
        <v>12739.999999999942</v>
      </c>
      <c r="J73" s="21">
        <v>0</v>
      </c>
      <c r="K73" s="21">
        <f t="shared" ref="K73" si="128">SUM(I73,J73)</f>
        <v>12739.999999999942</v>
      </c>
    </row>
    <row r="74" spans="1:11" ht="15.75">
      <c r="A74" s="8">
        <v>43725</v>
      </c>
      <c r="B74" s="9" t="s">
        <v>46</v>
      </c>
      <c r="C74" s="9">
        <v>2800</v>
      </c>
      <c r="D74" s="9">
        <v>2</v>
      </c>
      <c r="E74" s="9" t="s">
        <v>10</v>
      </c>
      <c r="F74" s="10">
        <v>260.5</v>
      </c>
      <c r="G74" s="10">
        <v>258.5</v>
      </c>
      <c r="H74" s="10">
        <v>0</v>
      </c>
      <c r="I74" s="21">
        <f t="shared" ref="I74" si="129">(IF(E74="SELL",F74-G74,IF(E74="BUY",G74-F74)))*C74*D74</f>
        <v>-11200</v>
      </c>
      <c r="J74" s="21">
        <v>0</v>
      </c>
      <c r="K74" s="21">
        <f t="shared" ref="K74" si="130">SUM(I74,J74)</f>
        <v>-11200</v>
      </c>
    </row>
    <row r="75" spans="1:11" ht="15.75">
      <c r="A75" s="8">
        <v>43725</v>
      </c>
      <c r="B75" s="9" t="s">
        <v>184</v>
      </c>
      <c r="C75" s="9">
        <v>800</v>
      </c>
      <c r="D75" s="9">
        <v>2</v>
      </c>
      <c r="E75" s="9" t="s">
        <v>10</v>
      </c>
      <c r="F75" s="10">
        <v>420</v>
      </c>
      <c r="G75" s="10">
        <v>415</v>
      </c>
      <c r="H75" s="10">
        <v>0</v>
      </c>
      <c r="I75" s="21">
        <f t="shared" ref="I75" si="131">(IF(E75="SELL",F75-G75,IF(E75="BUY",G75-F75)))*C75*D75</f>
        <v>-8000</v>
      </c>
      <c r="J75" s="21">
        <v>0</v>
      </c>
      <c r="K75" s="21">
        <f t="shared" ref="K75" si="132">SUM(I75,J75)</f>
        <v>-8000</v>
      </c>
    </row>
    <row r="76" spans="1:11" ht="15.75">
      <c r="A76" s="8">
        <v>43721</v>
      </c>
      <c r="B76" s="9" t="s">
        <v>184</v>
      </c>
      <c r="C76" s="9">
        <v>800</v>
      </c>
      <c r="D76" s="9">
        <v>2</v>
      </c>
      <c r="E76" s="9" t="s">
        <v>10</v>
      </c>
      <c r="F76" s="10">
        <v>419</v>
      </c>
      <c r="G76" s="10">
        <v>425</v>
      </c>
      <c r="H76" s="10">
        <v>432</v>
      </c>
      <c r="I76" s="21">
        <f t="shared" ref="I76" si="133">(IF(E76="SELL",F76-G76,IF(E76="BUY",G76-F76)))*C76*D76</f>
        <v>9600</v>
      </c>
      <c r="J76" s="21">
        <f>(IF(E76="SELL",IF(H76="",0,G76-H76),IF(E76="BUY",IF(H76="",0,H76-G76))))*C76*D76</f>
        <v>11200</v>
      </c>
      <c r="K76" s="21">
        <f t="shared" ref="K76" si="134">SUM(I76,J76)</f>
        <v>20800</v>
      </c>
    </row>
    <row r="77" spans="1:11" ht="15.75">
      <c r="A77" s="8">
        <v>43720</v>
      </c>
      <c r="B77" s="9" t="s">
        <v>85</v>
      </c>
      <c r="C77" s="9">
        <v>500</v>
      </c>
      <c r="D77" s="9">
        <v>2</v>
      </c>
      <c r="E77" s="9" t="s">
        <v>16</v>
      </c>
      <c r="F77" s="10">
        <v>1490</v>
      </c>
      <c r="G77" s="10">
        <v>1480</v>
      </c>
      <c r="H77" s="10">
        <v>1465</v>
      </c>
      <c r="I77" s="21">
        <f t="shared" ref="I77" si="135">(IF(E77="SELL",F77-G77,IF(E77="BUY",G77-F77)))*C77*D77</f>
        <v>10000</v>
      </c>
      <c r="J77" s="21">
        <f>(IF(E77="SELL",IF(H77="",0,G77-H77),IF(E77="BUY",IF(H77="",0,H77-G77))))*C77*D77</f>
        <v>15000</v>
      </c>
      <c r="K77" s="21">
        <f t="shared" ref="K77" si="136">SUM(I77,J77)</f>
        <v>25000</v>
      </c>
    </row>
    <row r="78" spans="1:11" ht="15.75">
      <c r="A78" s="8">
        <v>43719</v>
      </c>
      <c r="B78" s="9" t="s">
        <v>158</v>
      </c>
      <c r="C78" s="9">
        <v>700</v>
      </c>
      <c r="D78" s="9">
        <v>2</v>
      </c>
      <c r="E78" s="9" t="s">
        <v>10</v>
      </c>
      <c r="F78" s="10">
        <v>652.29999999999995</v>
      </c>
      <c r="G78" s="10">
        <v>652.29999999999995</v>
      </c>
      <c r="H78" s="10">
        <v>0</v>
      </c>
      <c r="I78" s="21">
        <f t="shared" ref="I78" si="137">(IF(E78="SELL",F78-G78,IF(E78="BUY",G78-F78)))*C78*D78</f>
        <v>0</v>
      </c>
      <c r="J78" s="21">
        <v>0</v>
      </c>
      <c r="K78" s="21">
        <f t="shared" ref="K78" si="138">SUM(I78,J78)</f>
        <v>0</v>
      </c>
    </row>
    <row r="79" spans="1:11" ht="15.75">
      <c r="A79" s="8">
        <v>43719</v>
      </c>
      <c r="B79" s="9" t="s">
        <v>55</v>
      </c>
      <c r="C79" s="9">
        <v>700</v>
      </c>
      <c r="D79" s="9">
        <v>2</v>
      </c>
      <c r="E79" s="9" t="s">
        <v>16</v>
      </c>
      <c r="F79" s="10">
        <v>945</v>
      </c>
      <c r="G79" s="10">
        <v>955</v>
      </c>
      <c r="H79" s="10">
        <v>0</v>
      </c>
      <c r="I79" s="21">
        <f t="shared" ref="I79" si="139">(IF(E79="SELL",F79-G79,IF(E79="BUY",G79-F79)))*C79*D79</f>
        <v>-14000</v>
      </c>
      <c r="J79" s="21">
        <v>0</v>
      </c>
      <c r="K79" s="21">
        <f t="shared" ref="K79" si="140">SUM(I79,J79)</f>
        <v>-14000</v>
      </c>
    </row>
    <row r="80" spans="1:11" ht="15.75">
      <c r="A80" s="8">
        <v>43717</v>
      </c>
      <c r="B80" s="9" t="s">
        <v>72</v>
      </c>
      <c r="C80" s="9">
        <v>1400</v>
      </c>
      <c r="D80" s="9">
        <v>2</v>
      </c>
      <c r="E80" s="9" t="s">
        <v>10</v>
      </c>
      <c r="F80" s="10">
        <v>712.2</v>
      </c>
      <c r="G80" s="10">
        <v>716</v>
      </c>
      <c r="H80" s="10">
        <v>721.55</v>
      </c>
      <c r="I80" s="21">
        <f t="shared" ref="I80" si="141">(IF(E80="SELL",F80-G80,IF(E80="BUY",G80-F80)))*C80*D80</f>
        <v>10639.999999999873</v>
      </c>
      <c r="J80" s="21">
        <f>(IF(E80="SELL",IF(H80="",0,G80-H80),IF(E80="BUY",IF(H80="",0,H80-G80))))*C80*D80</f>
        <v>15539.999999999873</v>
      </c>
      <c r="K80" s="21">
        <f t="shared" ref="K80" si="142">SUM(I80,J80)</f>
        <v>26179.999999999745</v>
      </c>
    </row>
    <row r="81" spans="1:11" ht="15.75">
      <c r="A81" s="8">
        <v>43714</v>
      </c>
      <c r="B81" s="9" t="s">
        <v>17</v>
      </c>
      <c r="C81" s="9">
        <v>1200</v>
      </c>
      <c r="D81" s="9">
        <v>2</v>
      </c>
      <c r="E81" s="9" t="s">
        <v>10</v>
      </c>
      <c r="F81" s="10">
        <v>735</v>
      </c>
      <c r="G81" s="10">
        <v>735</v>
      </c>
      <c r="H81" s="10">
        <v>0</v>
      </c>
      <c r="I81" s="21">
        <f t="shared" ref="I81" si="143">(IF(E81="SELL",F81-G81,IF(E81="BUY",G81-F81)))*C81*D81</f>
        <v>0</v>
      </c>
      <c r="J81" s="21">
        <v>0</v>
      </c>
      <c r="K81" s="21">
        <f t="shared" ref="K81" si="144">SUM(I81,J81)</f>
        <v>0</v>
      </c>
    </row>
    <row r="82" spans="1:11" ht="15.75">
      <c r="A82" s="8">
        <v>43713</v>
      </c>
      <c r="B82" s="9" t="s">
        <v>72</v>
      </c>
      <c r="C82" s="9">
        <v>1400</v>
      </c>
      <c r="D82" s="9">
        <v>2</v>
      </c>
      <c r="E82" s="9" t="s">
        <v>10</v>
      </c>
      <c r="F82" s="10">
        <v>688.2</v>
      </c>
      <c r="G82" s="10">
        <v>692</v>
      </c>
      <c r="H82" s="10">
        <v>696.5</v>
      </c>
      <c r="I82" s="21">
        <f t="shared" ref="I82" si="145">(IF(E82="SELL",F82-G82,IF(E82="BUY",G82-F82)))*C82*D82</f>
        <v>10639.999999999873</v>
      </c>
      <c r="J82" s="21">
        <v>0</v>
      </c>
      <c r="K82" s="21">
        <f t="shared" ref="K82" si="146">SUM(I82,J82)</f>
        <v>10639.999999999873</v>
      </c>
    </row>
    <row r="83" spans="1:11" ht="15.75">
      <c r="A83" s="8">
        <v>43712</v>
      </c>
      <c r="B83" s="9" t="s">
        <v>203</v>
      </c>
      <c r="C83" s="9">
        <v>1100</v>
      </c>
      <c r="D83" s="9">
        <v>2</v>
      </c>
      <c r="E83" s="9" t="s">
        <v>16</v>
      </c>
      <c r="F83" s="10">
        <v>462</v>
      </c>
      <c r="G83" s="10">
        <v>458.2</v>
      </c>
      <c r="H83" s="10">
        <v>453</v>
      </c>
      <c r="I83" s="21">
        <f t="shared" ref="I83" si="147">(IF(E83="SELL",F83-G83,IF(E83="BUY",G83-F83)))*C83*D83</f>
        <v>8360.0000000000255</v>
      </c>
      <c r="J83" s="21">
        <f>(IF(E83="SELL",IF(H83="",0,G83-H83),IF(E83="BUY",IF(H83="",0,H83-G83))))*C83*D83</f>
        <v>11439.999999999975</v>
      </c>
      <c r="K83" s="21">
        <f t="shared" ref="K83" si="148">SUM(I83,J83)</f>
        <v>19800</v>
      </c>
    </row>
    <row r="84" spans="1:11" ht="15.75">
      <c r="A84" s="8">
        <v>43705</v>
      </c>
      <c r="B84" s="9" t="s">
        <v>46</v>
      </c>
      <c r="C84" s="9">
        <v>2700</v>
      </c>
      <c r="D84" s="9">
        <v>2</v>
      </c>
      <c r="E84" s="9" t="s">
        <v>10</v>
      </c>
      <c r="F84" s="10">
        <v>279.2</v>
      </c>
      <c r="G84" s="10">
        <v>280.95</v>
      </c>
      <c r="H84" s="10">
        <v>283.2</v>
      </c>
      <c r="I84" s="21">
        <f t="shared" ref="I84" si="149">(IF(E84="SELL",F84-G84,IF(E84="BUY",G84-F84)))*C84*D84</f>
        <v>9450</v>
      </c>
      <c r="J84" s="21">
        <v>0</v>
      </c>
      <c r="K84" s="21">
        <f t="shared" ref="K84" si="150">SUM(I84,J84)</f>
        <v>9450</v>
      </c>
    </row>
    <row r="85" spans="1:11" ht="15.75">
      <c r="A85" s="8">
        <v>43700</v>
      </c>
      <c r="B85" s="9" t="s">
        <v>51</v>
      </c>
      <c r="C85" s="9">
        <v>3200</v>
      </c>
      <c r="D85" s="9">
        <v>2</v>
      </c>
      <c r="E85" s="9" t="s">
        <v>10</v>
      </c>
      <c r="F85" s="10">
        <v>132</v>
      </c>
      <c r="G85" s="10">
        <v>133.5</v>
      </c>
      <c r="H85" s="10">
        <v>135</v>
      </c>
      <c r="I85" s="21">
        <f t="shared" ref="I85" si="151">(IF(E85="SELL",F85-G85,IF(E85="BUY",G85-F85)))*C85*D85</f>
        <v>9600</v>
      </c>
      <c r="J85" s="21">
        <f>(IF(E85="SELL",IF(H85="",0,G85-H85),IF(E85="BUY",IF(H85="",0,H85-G85))))*C85*D85</f>
        <v>9600</v>
      </c>
      <c r="K85" s="21">
        <f t="shared" ref="K85" si="152">SUM(I85,J85)</f>
        <v>19200</v>
      </c>
    </row>
    <row r="86" spans="1:11" ht="15.75">
      <c r="A86" s="8">
        <v>43699</v>
      </c>
      <c r="B86" s="9" t="s">
        <v>150</v>
      </c>
      <c r="C86" s="9">
        <v>2800</v>
      </c>
      <c r="D86" s="9">
        <v>2</v>
      </c>
      <c r="E86" s="9" t="s">
        <v>10</v>
      </c>
      <c r="F86" s="10">
        <v>146.80000000000001</v>
      </c>
      <c r="G86" s="10">
        <v>149</v>
      </c>
      <c r="H86" s="10">
        <v>151.1</v>
      </c>
      <c r="I86" s="21">
        <f t="shared" ref="I86" si="153">(IF(E86="SELL",F86-G86,IF(E86="BUY",G86-F86)))*C86*D86</f>
        <v>12319.999999999936</v>
      </c>
      <c r="J86" s="21">
        <f>(IF(E86="SELL",IF(H86="",0,G86-H86),IF(E86="BUY",IF(H86="",0,H86-G86))))*C86*D86</f>
        <v>11759.999999999967</v>
      </c>
      <c r="K86" s="21">
        <f t="shared" ref="K86" si="154">SUM(I86,J86)</f>
        <v>24079.999999999905</v>
      </c>
    </row>
    <row r="87" spans="1:11" ht="15.75">
      <c r="A87" s="8">
        <v>43698</v>
      </c>
      <c r="B87" s="9" t="s">
        <v>157</v>
      </c>
      <c r="C87" s="9">
        <v>2200</v>
      </c>
      <c r="D87" s="9">
        <v>2</v>
      </c>
      <c r="E87" s="9" t="s">
        <v>16</v>
      </c>
      <c r="F87" s="10">
        <v>69</v>
      </c>
      <c r="G87" s="10">
        <v>67.5</v>
      </c>
      <c r="H87" s="10">
        <v>65.5</v>
      </c>
      <c r="I87" s="21">
        <f t="shared" ref="I87" si="155">(IF(E87="SELL",F87-G87,IF(E87="BUY",G87-F87)))*C87*D87</f>
        <v>6600</v>
      </c>
      <c r="J87" s="21">
        <f>(IF(E87="SELL",IF(H87="",0,G87-H87),IF(E87="BUY",IF(H87="",0,H87-G87))))*C87*D87</f>
        <v>8800</v>
      </c>
      <c r="K87" s="21">
        <f t="shared" ref="K87" si="156">SUM(I87,J87)</f>
        <v>15400</v>
      </c>
    </row>
    <row r="88" spans="1:11" ht="15.75">
      <c r="A88" s="8">
        <v>43697</v>
      </c>
      <c r="B88" s="9" t="s">
        <v>131</v>
      </c>
      <c r="C88" s="9">
        <v>1200</v>
      </c>
      <c r="D88" s="9">
        <v>2</v>
      </c>
      <c r="E88" s="9" t="s">
        <v>10</v>
      </c>
      <c r="F88" s="10">
        <v>436</v>
      </c>
      <c r="G88" s="10">
        <v>440</v>
      </c>
      <c r="H88" s="10">
        <v>444</v>
      </c>
      <c r="I88" s="21">
        <f t="shared" ref="I88" si="157">(IF(E88="SELL",F88-G88,IF(E88="BUY",G88-F88)))*C88*D88</f>
        <v>9600</v>
      </c>
      <c r="J88" s="21">
        <v>0</v>
      </c>
      <c r="K88" s="21">
        <f t="shared" ref="K88" si="158">SUM(I88,J88)</f>
        <v>9600</v>
      </c>
    </row>
    <row r="89" spans="1:11" ht="15.75">
      <c r="A89" s="8">
        <v>43691</v>
      </c>
      <c r="B89" s="9" t="s">
        <v>202</v>
      </c>
      <c r="C89" s="9">
        <v>1300</v>
      </c>
      <c r="D89" s="9">
        <v>2</v>
      </c>
      <c r="E89" s="9" t="s">
        <v>10</v>
      </c>
      <c r="F89" s="10">
        <v>475.5</v>
      </c>
      <c r="G89" s="10">
        <v>479.2</v>
      </c>
      <c r="H89" s="10">
        <v>483.7</v>
      </c>
      <c r="I89" s="21">
        <f t="shared" ref="I89" si="159">(IF(E89="SELL",F89-G89,IF(E89="BUY",G89-F89)))*C89*D89</f>
        <v>9619.9999999999709</v>
      </c>
      <c r="J89" s="21">
        <f>(IF(E89="SELL",IF(H89="",0,G89-H89),IF(E89="BUY",IF(H89="",0,H89-G89))))*C89*D89</f>
        <v>11700</v>
      </c>
      <c r="K89" s="21">
        <f t="shared" ref="K89" si="160">SUM(I89,J89)</f>
        <v>21319.999999999971</v>
      </c>
    </row>
    <row r="90" spans="1:11" ht="15.75">
      <c r="A90" s="8">
        <v>43690</v>
      </c>
      <c r="B90" s="9" t="s">
        <v>184</v>
      </c>
      <c r="C90" s="9">
        <v>800</v>
      </c>
      <c r="D90" s="9">
        <v>2</v>
      </c>
      <c r="E90" s="9" t="s">
        <v>10</v>
      </c>
      <c r="F90" s="10">
        <v>518.20000000000005</v>
      </c>
      <c r="G90" s="10">
        <v>523</v>
      </c>
      <c r="H90" s="10">
        <v>528.20000000000005</v>
      </c>
      <c r="I90" s="21">
        <f t="shared" ref="I90" si="161">(IF(E90="SELL",F90-G90,IF(E90="BUY",G90-F90)))*C90*D90</f>
        <v>7679.9999999999272</v>
      </c>
      <c r="J90" s="21">
        <f>(IF(E90="SELL",IF(H90="",0,G90-H90),IF(E90="BUY",IF(H90="",0,H90-G90))))*C90*D90</f>
        <v>8320.0000000000728</v>
      </c>
      <c r="K90" s="21">
        <f t="shared" ref="K90" si="162">SUM(I90,J90)</f>
        <v>16000</v>
      </c>
    </row>
    <row r="91" spans="1:11" ht="15.75">
      <c r="A91" s="8">
        <v>43686</v>
      </c>
      <c r="B91" s="9" t="s">
        <v>189</v>
      </c>
      <c r="C91" s="9">
        <v>700</v>
      </c>
      <c r="D91" s="9">
        <v>2</v>
      </c>
      <c r="E91" s="9" t="s">
        <v>10</v>
      </c>
      <c r="F91" s="10">
        <v>1378.3</v>
      </c>
      <c r="G91" s="10">
        <v>1385</v>
      </c>
      <c r="H91" s="10">
        <v>1393.2</v>
      </c>
      <c r="I91" s="21">
        <f t="shared" ref="I91" si="163">(IF(E91="SELL",F91-G91,IF(E91="BUY",G91-F91)))*C91*D91</f>
        <v>9380.0000000000637</v>
      </c>
      <c r="J91" s="21">
        <v>0</v>
      </c>
      <c r="K91" s="21">
        <f t="shared" ref="K91" si="164">SUM(I91,J91)</f>
        <v>9380.0000000000637</v>
      </c>
    </row>
    <row r="92" spans="1:11" ht="15.75">
      <c r="A92" s="8">
        <v>43686</v>
      </c>
      <c r="B92" s="9" t="s">
        <v>52</v>
      </c>
      <c r="C92" s="9">
        <v>1300</v>
      </c>
      <c r="D92" s="9">
        <v>2</v>
      </c>
      <c r="E92" s="9" t="s">
        <v>10</v>
      </c>
      <c r="F92" s="10">
        <v>338.8</v>
      </c>
      <c r="G92" s="10">
        <v>335.3</v>
      </c>
      <c r="H92" s="10">
        <v>0</v>
      </c>
      <c r="I92" s="21">
        <f t="shared" ref="I92" si="165">(IF(E92="SELL",F92-G92,IF(E92="BUY",G92-F92)))*C92*D92</f>
        <v>-9100</v>
      </c>
      <c r="J92" s="21">
        <v>0</v>
      </c>
      <c r="K92" s="21">
        <f t="shared" ref="K92" si="166">SUM(I92,J92)</f>
        <v>-9100</v>
      </c>
    </row>
    <row r="93" spans="1:11" ht="15.75">
      <c r="A93" s="8">
        <v>43685</v>
      </c>
      <c r="B93" s="9" t="s">
        <v>72</v>
      </c>
      <c r="C93" s="9">
        <v>1400</v>
      </c>
      <c r="D93" s="9">
        <v>2</v>
      </c>
      <c r="E93" s="9" t="s">
        <v>10</v>
      </c>
      <c r="F93" s="10">
        <v>700.85</v>
      </c>
      <c r="G93" s="10">
        <v>696.2</v>
      </c>
      <c r="H93" s="10">
        <v>0</v>
      </c>
      <c r="I93" s="21">
        <f t="shared" ref="I93" si="167">(IF(E93="SELL",F93-G93,IF(E93="BUY",G93-F93)))*C93*D93</f>
        <v>-13019.999999999936</v>
      </c>
      <c r="J93" s="21">
        <v>0</v>
      </c>
      <c r="K93" s="21">
        <f t="shared" ref="K93" si="168">SUM(I93,J93)</f>
        <v>-13019.999999999936</v>
      </c>
    </row>
    <row r="94" spans="1:11" ht="15.75">
      <c r="A94" s="8">
        <v>43682</v>
      </c>
      <c r="B94" s="9" t="s">
        <v>119</v>
      </c>
      <c r="C94" s="9">
        <v>1600</v>
      </c>
      <c r="D94" s="9">
        <v>2</v>
      </c>
      <c r="E94" s="9" t="s">
        <v>10</v>
      </c>
      <c r="F94" s="22">
        <v>268.35000000000002</v>
      </c>
      <c r="G94" s="22">
        <v>271.3</v>
      </c>
      <c r="H94" s="22">
        <v>273.8</v>
      </c>
      <c r="I94" s="21">
        <f t="shared" ref="I94" si="169">(IF(E94="SELL",F94-G94,IF(E94="BUY",G94-F94)))*C94*D94</f>
        <v>9439.9999999999636</v>
      </c>
      <c r="J94" s="21">
        <f>(IF(E94="SELL",IF(H94="",0,G94-H94),IF(E94="BUY",IF(H94="",0,H94-G94))))*C94*D94</f>
        <v>8000</v>
      </c>
      <c r="K94" s="21">
        <f t="shared" ref="K94" si="170">SUM(I94,J94)</f>
        <v>17439.999999999964</v>
      </c>
    </row>
    <row r="95" spans="1:11" ht="15.75">
      <c r="A95" s="8">
        <v>43679</v>
      </c>
      <c r="B95" s="9" t="s">
        <v>116</v>
      </c>
      <c r="C95" s="9">
        <v>1500</v>
      </c>
      <c r="D95" s="9">
        <v>2</v>
      </c>
      <c r="E95" s="9" t="s">
        <v>16</v>
      </c>
      <c r="F95" s="22">
        <v>342</v>
      </c>
      <c r="G95" s="22">
        <v>339</v>
      </c>
      <c r="H95" s="22">
        <v>335.3</v>
      </c>
      <c r="I95" s="21">
        <f t="shared" ref="I95" si="171">(IF(E95="SELL",F95-G95,IF(E95="BUY",G95-F95)))*C95*D95</f>
        <v>9000</v>
      </c>
      <c r="J95" s="21">
        <v>0</v>
      </c>
      <c r="K95" s="21">
        <f t="shared" ref="K95" si="172">SUM(I95,J95)</f>
        <v>9000</v>
      </c>
    </row>
    <row r="96" spans="1:11" ht="15.75">
      <c r="A96" s="8">
        <v>43678</v>
      </c>
      <c r="B96" s="9" t="s">
        <v>193</v>
      </c>
      <c r="C96" s="9">
        <v>500</v>
      </c>
      <c r="D96" s="9">
        <v>2</v>
      </c>
      <c r="E96" s="9" t="s">
        <v>16</v>
      </c>
      <c r="F96" s="22">
        <v>1216.8499999999999</v>
      </c>
      <c r="G96" s="22">
        <v>1206.5</v>
      </c>
      <c r="H96" s="22">
        <v>1198.2</v>
      </c>
      <c r="I96" s="21">
        <f t="shared" ref="I96" si="173">(IF(E96="SELL",F96-G96,IF(E96="BUY",G96-F96)))*C96*D96</f>
        <v>10349.999999999909</v>
      </c>
      <c r="J96" s="21">
        <v>0</v>
      </c>
      <c r="K96" s="21">
        <f t="shared" ref="K96" si="174">SUM(I96,J96)</f>
        <v>10349.999999999909</v>
      </c>
    </row>
    <row r="97" spans="1:11" ht="15.75">
      <c r="A97" s="8">
        <v>43677</v>
      </c>
      <c r="B97" s="9" t="s">
        <v>120</v>
      </c>
      <c r="C97" s="9">
        <v>4000</v>
      </c>
      <c r="D97" s="9">
        <v>2</v>
      </c>
      <c r="E97" s="9" t="s">
        <v>10</v>
      </c>
      <c r="F97" s="22">
        <v>127.55</v>
      </c>
      <c r="G97" s="22">
        <v>128.55000000000001</v>
      </c>
      <c r="H97" s="22">
        <v>130.1</v>
      </c>
      <c r="I97" s="21">
        <f t="shared" ref="I97" si="175">(IF(E97="SELL",F97-G97,IF(E97="BUY",G97-F97)))*C97*D97</f>
        <v>8000.0000000001137</v>
      </c>
      <c r="J97" s="21">
        <v>0</v>
      </c>
      <c r="K97" s="21">
        <f t="shared" ref="K97" si="176">SUM(I97,J97)</f>
        <v>8000.0000000001137</v>
      </c>
    </row>
    <row r="98" spans="1:11" ht="15.75">
      <c r="A98" s="8">
        <v>43676</v>
      </c>
      <c r="B98" s="9" t="s">
        <v>112</v>
      </c>
      <c r="C98" s="9">
        <v>6000</v>
      </c>
      <c r="D98" s="9">
        <v>2</v>
      </c>
      <c r="E98" s="9" t="s">
        <v>16</v>
      </c>
      <c r="F98" s="22">
        <v>71.3</v>
      </c>
      <c r="G98" s="22">
        <v>70.3</v>
      </c>
      <c r="H98" s="22">
        <v>68.5</v>
      </c>
      <c r="I98" s="21">
        <f t="shared" ref="I98" si="177">(IF(E98="SELL",F98-G98,IF(E98="BUY",G98-F98)))*C98*D98</f>
        <v>12000</v>
      </c>
      <c r="J98" s="21">
        <v>0</v>
      </c>
      <c r="K98" s="21">
        <f t="shared" ref="K98" si="178">SUM(I98,J98)</f>
        <v>12000</v>
      </c>
    </row>
    <row r="99" spans="1:11" ht="15.75">
      <c r="A99" s="8">
        <v>43676</v>
      </c>
      <c r="B99" s="9" t="s">
        <v>194</v>
      </c>
      <c r="C99" s="9">
        <v>3200</v>
      </c>
      <c r="D99" s="9">
        <v>2</v>
      </c>
      <c r="E99" s="9" t="s">
        <v>16</v>
      </c>
      <c r="F99" s="10">
        <v>132.5</v>
      </c>
      <c r="G99" s="10">
        <v>133.80000000000001</v>
      </c>
      <c r="H99" s="10">
        <v>0</v>
      </c>
      <c r="I99" s="21">
        <f t="shared" ref="I99" si="179">(IF(E99="SELL",F99-G99,IF(E99="BUY",G99-F99)))*C99*D99</f>
        <v>-8320.0000000000728</v>
      </c>
      <c r="J99" s="21">
        <v>0</v>
      </c>
      <c r="K99" s="21">
        <f t="shared" ref="K99" si="180">SUM(I99,J99)</f>
        <v>-8320.0000000000728</v>
      </c>
    </row>
    <row r="100" spans="1:11" ht="15.75">
      <c r="A100" s="8">
        <v>43671</v>
      </c>
      <c r="B100" s="9" t="s">
        <v>35</v>
      </c>
      <c r="C100" s="9">
        <v>2000</v>
      </c>
      <c r="D100" s="9">
        <v>2</v>
      </c>
      <c r="E100" s="9" t="s">
        <v>10</v>
      </c>
      <c r="F100" s="10">
        <v>276</v>
      </c>
      <c r="G100" s="10">
        <v>278.2</v>
      </c>
      <c r="H100" s="10">
        <v>280.2</v>
      </c>
      <c r="I100" s="21">
        <f t="shared" ref="I100" si="181">(IF(E100="SELL",F100-G100,IF(E100="BUY",G100-F100)))*C100*D100</f>
        <v>8799.9999999999545</v>
      </c>
      <c r="J100" s="21">
        <v>0</v>
      </c>
      <c r="K100" s="21">
        <f t="shared" ref="K100" si="182">SUM(I100,J100)</f>
        <v>8799.9999999999545</v>
      </c>
    </row>
    <row r="101" spans="1:11" ht="15.75">
      <c r="A101" s="8">
        <v>43670</v>
      </c>
      <c r="B101" s="9" t="s">
        <v>21</v>
      </c>
      <c r="C101" s="9">
        <v>600</v>
      </c>
      <c r="D101" s="9">
        <v>2</v>
      </c>
      <c r="E101" s="9" t="s">
        <v>16</v>
      </c>
      <c r="F101" s="10">
        <v>1508</v>
      </c>
      <c r="G101" s="10">
        <v>1501.1</v>
      </c>
      <c r="H101" s="10">
        <v>1492.3</v>
      </c>
      <c r="I101" s="21">
        <f t="shared" ref="I101" si="183">(IF(E101="SELL",F101-G101,IF(E101="BUY",G101-F101)))*C101*D101</f>
        <v>8280.0000000001091</v>
      </c>
      <c r="J101" s="21">
        <f>(IF(E101="SELL",IF(H101="",0,G101-H101),IF(E101="BUY",IF(H101="",0,H101-G101))))*C101*D101</f>
        <v>10559.999999999945</v>
      </c>
      <c r="K101" s="21">
        <f t="shared" ref="K101" si="184">SUM(I101,J101)</f>
        <v>18840.000000000055</v>
      </c>
    </row>
    <row r="102" spans="1:11" ht="15.75">
      <c r="A102" s="8">
        <v>43669</v>
      </c>
      <c r="B102" s="9" t="s">
        <v>72</v>
      </c>
      <c r="C102" s="9">
        <v>1400</v>
      </c>
      <c r="D102" s="9">
        <v>2</v>
      </c>
      <c r="E102" s="9" t="s">
        <v>16</v>
      </c>
      <c r="F102" s="10">
        <v>720</v>
      </c>
      <c r="G102" s="10">
        <v>723</v>
      </c>
      <c r="H102" s="10">
        <v>0</v>
      </c>
      <c r="I102" s="21">
        <f t="shared" ref="I102" si="185">(IF(E102="SELL",F102-G102,IF(E102="BUY",G102-F102)))*C102*D102</f>
        <v>-8400</v>
      </c>
      <c r="J102" s="21">
        <v>0</v>
      </c>
      <c r="K102" s="21">
        <f t="shared" ref="K102" si="186">SUM(I102,J102)</f>
        <v>-8400</v>
      </c>
    </row>
    <row r="103" spans="1:11" ht="15.75">
      <c r="A103" s="8">
        <v>43668</v>
      </c>
      <c r="B103" s="9" t="s">
        <v>60</v>
      </c>
      <c r="C103" s="9">
        <v>600</v>
      </c>
      <c r="D103" s="9">
        <v>2</v>
      </c>
      <c r="E103" s="9" t="s">
        <v>10</v>
      </c>
      <c r="F103" s="10">
        <v>682.6</v>
      </c>
      <c r="G103" s="10">
        <v>688.8</v>
      </c>
      <c r="H103" s="10">
        <v>698.2</v>
      </c>
      <c r="I103" s="21">
        <f t="shared" ref="I103" si="187">(IF(E103="SELL",F103-G103,IF(E103="BUY",G103-F103)))*C103*D103</f>
        <v>7439.9999999999181</v>
      </c>
      <c r="J103" s="21">
        <v>0</v>
      </c>
      <c r="K103" s="21">
        <f t="shared" ref="K103" si="188">SUM(I103,J103)</f>
        <v>7439.9999999999181</v>
      </c>
    </row>
    <row r="104" spans="1:11" ht="15.75">
      <c r="A104" s="8">
        <v>43663</v>
      </c>
      <c r="B104" s="9" t="s">
        <v>27</v>
      </c>
      <c r="C104" s="9">
        <v>4000</v>
      </c>
      <c r="D104" s="9">
        <v>2</v>
      </c>
      <c r="E104" s="9" t="s">
        <v>10</v>
      </c>
      <c r="F104" s="10">
        <v>48.5</v>
      </c>
      <c r="G104" s="10">
        <v>50</v>
      </c>
      <c r="H104" s="10">
        <v>51</v>
      </c>
      <c r="I104" s="21">
        <f t="shared" ref="I104" si="189">(IF(E104="SELL",F104-G104,IF(E104="BUY",G104-F104)))*C104*D104</f>
        <v>12000</v>
      </c>
      <c r="J104" s="21">
        <f>(IF(E104="SELL",IF(H104="",0,G104-H104),IF(E104="BUY",IF(H104="",0,H104-G104))))*C104*D104</f>
        <v>8000</v>
      </c>
      <c r="K104" s="21">
        <f t="shared" ref="K104" si="190">SUM(I104,J104)</f>
        <v>20000</v>
      </c>
    </row>
    <row r="105" spans="1:11" ht="15.75">
      <c r="A105" s="8">
        <v>43662</v>
      </c>
      <c r="B105" s="9" t="s">
        <v>72</v>
      </c>
      <c r="C105" s="9">
        <v>1400</v>
      </c>
      <c r="D105" s="9">
        <v>2</v>
      </c>
      <c r="E105" s="9" t="s">
        <v>16</v>
      </c>
      <c r="F105" s="10">
        <v>732</v>
      </c>
      <c r="G105" s="10">
        <v>728.3</v>
      </c>
      <c r="H105" s="10">
        <v>726</v>
      </c>
      <c r="I105" s="21">
        <f t="shared" ref="I105" si="191">(IF(E105="SELL",F105-G105,IF(E105="BUY",G105-F105)))*C105*D105</f>
        <v>10360.000000000127</v>
      </c>
      <c r="J105" s="21">
        <f>(IF(E105="SELL",IF(H105="",0,G105-H105),IF(E105="BUY",IF(H105="",0,H105-G105))))*C105*D105</f>
        <v>6439.9999999998727</v>
      </c>
      <c r="K105" s="21">
        <f t="shared" ref="K105" si="192">SUM(I105,J105)</f>
        <v>16800</v>
      </c>
    </row>
    <row r="106" spans="1:11" ht="15.75">
      <c r="A106" s="8">
        <v>43661</v>
      </c>
      <c r="B106" s="9" t="s">
        <v>131</v>
      </c>
      <c r="C106" s="9">
        <v>1200</v>
      </c>
      <c r="D106" s="9">
        <v>2</v>
      </c>
      <c r="E106" s="9" t="s">
        <v>16</v>
      </c>
      <c r="F106" s="10">
        <v>415</v>
      </c>
      <c r="G106" s="10">
        <v>411.3</v>
      </c>
      <c r="H106" s="10">
        <v>406</v>
      </c>
      <c r="I106" s="21">
        <f t="shared" ref="I106" si="193">(IF(E106="SELL",F106-G106,IF(E106="BUY",G106-F106)))*C106*D106</f>
        <v>8879.9999999999727</v>
      </c>
      <c r="J106" s="21">
        <v>0</v>
      </c>
      <c r="K106" s="21">
        <f t="shared" ref="K106" si="194">SUM(I106,J106)</f>
        <v>8879.9999999999727</v>
      </c>
    </row>
    <row r="107" spans="1:11" ht="15.75">
      <c r="A107" s="8">
        <v>43658</v>
      </c>
      <c r="B107" s="9" t="s">
        <v>131</v>
      </c>
      <c r="C107" s="9">
        <v>1200</v>
      </c>
      <c r="D107" s="9">
        <v>2</v>
      </c>
      <c r="E107" s="9" t="s">
        <v>10</v>
      </c>
      <c r="F107" s="10">
        <v>433.8</v>
      </c>
      <c r="G107" s="10">
        <v>438</v>
      </c>
      <c r="H107" s="10">
        <v>442.4</v>
      </c>
      <c r="I107" s="21">
        <f t="shared" ref="I107" si="195">(IF(E107="SELL",F107-G107,IF(E107="BUY",G107-F107)))*C107*D107</f>
        <v>10079.999999999973</v>
      </c>
      <c r="J107" s="21">
        <f>(IF(E107="SELL",IF(H107="",0,G107-H107),IF(E107="BUY",IF(H107="",0,H107-G107))))*C107*D107</f>
        <v>10559.999999999945</v>
      </c>
      <c r="K107" s="21">
        <f t="shared" ref="K107" si="196">SUM(I107,J107)</f>
        <v>20639.99999999992</v>
      </c>
    </row>
    <row r="108" spans="1:11" ht="15.75">
      <c r="A108" s="8">
        <v>43657</v>
      </c>
      <c r="B108" s="9" t="s">
        <v>122</v>
      </c>
      <c r="C108" s="9">
        <v>3000</v>
      </c>
      <c r="D108" s="9">
        <v>2</v>
      </c>
      <c r="E108" s="9" t="s">
        <v>10</v>
      </c>
      <c r="F108" s="10">
        <v>302</v>
      </c>
      <c r="G108" s="10">
        <v>303.8</v>
      </c>
      <c r="H108" s="10">
        <v>306.2</v>
      </c>
      <c r="I108" s="21">
        <f t="shared" ref="I108" si="197">(IF(E108="SELL",F108-G108,IF(E108="BUY",G108-F108)))*C108*D108</f>
        <v>10800.000000000069</v>
      </c>
      <c r="J108" s="21">
        <f>(IF(E108="SELL",IF(H108="",0,G108-H108),IF(E108="BUY",IF(H108="",0,H108-G108))))*C108*D108</f>
        <v>14399.999999999864</v>
      </c>
      <c r="K108" s="21">
        <f t="shared" ref="K108" si="198">SUM(I108,J108)</f>
        <v>25199.999999999935</v>
      </c>
    </row>
    <row r="109" spans="1:11" ht="15.75">
      <c r="A109" s="8">
        <v>43651</v>
      </c>
      <c r="B109" s="9" t="s">
        <v>133</v>
      </c>
      <c r="C109" s="9">
        <v>6000</v>
      </c>
      <c r="D109" s="9">
        <v>2</v>
      </c>
      <c r="E109" s="9" t="s">
        <v>10</v>
      </c>
      <c r="F109" s="10">
        <v>168.5</v>
      </c>
      <c r="G109" s="10">
        <v>169.3</v>
      </c>
      <c r="H109" s="10">
        <v>170.1</v>
      </c>
      <c r="I109" s="21">
        <f t="shared" ref="I109" si="199">(IF(E109="SELL",F109-G109,IF(E109="BUY",G109-F109)))*C109*D109</f>
        <v>9600.0000000001364</v>
      </c>
      <c r="J109" s="21">
        <v>0</v>
      </c>
      <c r="K109" s="21">
        <f t="shared" ref="K109" si="200">SUM(I109,J109)</f>
        <v>9600.0000000001364</v>
      </c>
    </row>
    <row r="110" spans="1:11" ht="15.75">
      <c r="A110" s="8">
        <v>43650</v>
      </c>
      <c r="B110" s="9" t="s">
        <v>201</v>
      </c>
      <c r="C110" s="9">
        <v>800</v>
      </c>
      <c r="D110" s="9">
        <v>2</v>
      </c>
      <c r="E110" s="9" t="s">
        <v>10</v>
      </c>
      <c r="F110" s="10">
        <v>721.2</v>
      </c>
      <c r="G110" s="10">
        <v>726.2</v>
      </c>
      <c r="H110" s="10">
        <v>732.6</v>
      </c>
      <c r="I110" s="21">
        <f t="shared" ref="I110" si="201">(IF(E110="SELL",F110-G110,IF(E110="BUY",G110-F110)))*C110*D110</f>
        <v>8000</v>
      </c>
      <c r="J110" s="21">
        <v>0</v>
      </c>
      <c r="K110" s="21">
        <f t="shared" ref="K110" si="202">SUM(I110,J110)</f>
        <v>8000</v>
      </c>
    </row>
    <row r="111" spans="1:11" ht="15.75">
      <c r="A111" s="8">
        <v>43649</v>
      </c>
      <c r="B111" s="9" t="s">
        <v>72</v>
      </c>
      <c r="C111" s="9">
        <v>1400</v>
      </c>
      <c r="D111" s="9">
        <v>2</v>
      </c>
      <c r="E111" s="9" t="s">
        <v>10</v>
      </c>
      <c r="F111" s="10">
        <v>773</v>
      </c>
      <c r="G111" s="10">
        <v>776.2</v>
      </c>
      <c r="H111" s="10">
        <v>780.5</v>
      </c>
      <c r="I111" s="21">
        <f t="shared" ref="I111" si="203">(IF(E111="SELL",F111-G111,IF(E111="BUY",G111-F111)))*C111*D111</f>
        <v>8960.0000000001273</v>
      </c>
      <c r="J111" s="21">
        <f>(IF(E111="SELL",IF(H111="",0,G111-H111),IF(E111="BUY",IF(H111="",0,H111-G111))))*C111*D111</f>
        <v>12039.999999999873</v>
      </c>
      <c r="K111" s="21">
        <f t="shared" ref="K111" si="204">SUM(I111,J111)</f>
        <v>21000</v>
      </c>
    </row>
    <row r="112" spans="1:11" ht="15.75">
      <c r="A112" s="8">
        <v>43648</v>
      </c>
      <c r="B112" s="9" t="s">
        <v>200</v>
      </c>
      <c r="C112" s="9">
        <v>4000</v>
      </c>
      <c r="D112" s="9">
        <v>2</v>
      </c>
      <c r="E112" s="9" t="s">
        <v>10</v>
      </c>
      <c r="F112" s="10">
        <v>53.6</v>
      </c>
      <c r="G112" s="10">
        <v>54.6</v>
      </c>
      <c r="H112" s="10">
        <v>55.8</v>
      </c>
      <c r="I112" s="21">
        <f t="shared" ref="I112" si="205">(IF(E112="SELL",F112-G112,IF(E112="BUY",G112-F112)))*C112*D112</f>
        <v>8000</v>
      </c>
      <c r="J112" s="21">
        <f>(IF(E112="SELL",IF(H112="",0,G112-H112),IF(E112="BUY",IF(H112="",0,H112-G112))))*C112*D112</f>
        <v>9599.9999999999654</v>
      </c>
      <c r="K112" s="21">
        <f t="shared" ref="K112" si="206">SUM(I112,J112)</f>
        <v>17599.999999999964</v>
      </c>
    </row>
    <row r="113" spans="1:11" ht="15.75">
      <c r="A113" s="8">
        <v>43647</v>
      </c>
      <c r="B113" s="9" t="s">
        <v>52</v>
      </c>
      <c r="C113" s="9">
        <v>1300</v>
      </c>
      <c r="D113" s="9">
        <v>2</v>
      </c>
      <c r="E113" s="9" t="s">
        <v>16</v>
      </c>
      <c r="F113" s="10">
        <v>332</v>
      </c>
      <c r="G113" s="10">
        <v>328.3</v>
      </c>
      <c r="H113" s="10">
        <v>323.3</v>
      </c>
      <c r="I113" s="21">
        <f t="shared" ref="I113" si="207">(IF(E113="SELL",F113-G113,IF(E113="BUY",G113-F113)))*C113*D113</f>
        <v>9619.9999999999709</v>
      </c>
      <c r="J113" s="21">
        <v>0</v>
      </c>
      <c r="K113" s="21">
        <f t="shared" ref="K113" si="208">SUM(I113,J113)</f>
        <v>9619.9999999999709</v>
      </c>
    </row>
    <row r="114" spans="1:11" ht="15.75">
      <c r="A114" s="8">
        <v>43644</v>
      </c>
      <c r="B114" s="9" t="s">
        <v>75</v>
      </c>
      <c r="C114" s="9">
        <v>1500</v>
      </c>
      <c r="D114" s="9">
        <v>2</v>
      </c>
      <c r="E114" s="9" t="s">
        <v>10</v>
      </c>
      <c r="F114" s="10">
        <v>383</v>
      </c>
      <c r="G114" s="10">
        <v>386.2</v>
      </c>
      <c r="H114" s="10">
        <v>390</v>
      </c>
      <c r="I114" s="21">
        <f t="shared" ref="I114" si="209">(IF(E114="SELL",F114-G114,IF(E114="BUY",G114-F114)))*C114*D114</f>
        <v>9599.9999999999654</v>
      </c>
      <c r="J114" s="21">
        <v>0</v>
      </c>
      <c r="K114" s="21">
        <f t="shared" ref="K114" si="210">SUM(I114,J114)</f>
        <v>9599.9999999999654</v>
      </c>
    </row>
    <row r="115" spans="1:11" ht="15.75">
      <c r="A115" s="8">
        <v>43642</v>
      </c>
      <c r="B115" s="9" t="s">
        <v>161</v>
      </c>
      <c r="C115" s="9">
        <v>1100</v>
      </c>
      <c r="D115" s="9">
        <v>2</v>
      </c>
      <c r="E115" s="9" t="s">
        <v>10</v>
      </c>
      <c r="F115" s="10">
        <v>420.8</v>
      </c>
      <c r="G115" s="10">
        <v>415.1</v>
      </c>
      <c r="H115" s="10">
        <v>0</v>
      </c>
      <c r="I115" s="21">
        <f t="shared" ref="I115" si="211">(IF(E115="SELL",F115-G115,IF(E115="BUY",G115-F115)))*C115*D115</f>
        <v>-12539.999999999975</v>
      </c>
      <c r="J115" s="21">
        <v>0</v>
      </c>
      <c r="K115" s="21">
        <f t="shared" ref="K115" si="212">SUM(I115,J115)</f>
        <v>-12539.999999999975</v>
      </c>
    </row>
    <row r="116" spans="1:11" ht="15.75">
      <c r="A116" s="8">
        <v>43641</v>
      </c>
      <c r="B116" s="9" t="s">
        <v>122</v>
      </c>
      <c r="C116" s="9">
        <v>3000</v>
      </c>
      <c r="D116" s="9">
        <v>2</v>
      </c>
      <c r="E116" s="9" t="s">
        <v>10</v>
      </c>
      <c r="F116" s="10">
        <v>259.5</v>
      </c>
      <c r="G116" s="10">
        <v>261</v>
      </c>
      <c r="H116" s="10">
        <v>262.8</v>
      </c>
      <c r="I116" s="21">
        <f t="shared" ref="I116" si="213">(IF(E116="SELL",F116-G116,IF(E116="BUY",G116-F116)))*C116*D116</f>
        <v>9000</v>
      </c>
      <c r="J116" s="21">
        <f>(IF(E116="SELL",IF(H116="",0,G116-H116),IF(E116="BUY",IF(H116="",0,H116-G116))))*C116*D116</f>
        <v>10800.000000000069</v>
      </c>
      <c r="K116" s="21">
        <f t="shared" ref="K116" si="214">SUM(I116,J116)</f>
        <v>19800.000000000069</v>
      </c>
    </row>
    <row r="117" spans="1:11" ht="15.75">
      <c r="A117" s="8">
        <v>43640</v>
      </c>
      <c r="B117" s="9" t="s">
        <v>67</v>
      </c>
      <c r="C117" s="9">
        <v>6000</v>
      </c>
      <c r="D117" s="9">
        <v>2</v>
      </c>
      <c r="E117" s="9" t="s">
        <v>10</v>
      </c>
      <c r="F117" s="10">
        <v>55</v>
      </c>
      <c r="G117" s="10">
        <v>55.8</v>
      </c>
      <c r="H117" s="10">
        <v>56.65</v>
      </c>
      <c r="I117" s="21">
        <f t="shared" ref="I117" si="215">(IF(E117="SELL",F117-G117,IF(E117="BUY",G117-F117)))*C117*D117</f>
        <v>9599.9999999999654</v>
      </c>
      <c r="J117" s="21">
        <v>0</v>
      </c>
      <c r="K117" s="21">
        <f t="shared" ref="K117" si="216">SUM(I117,J117)</f>
        <v>9599.9999999999654</v>
      </c>
    </row>
    <row r="118" spans="1:11" ht="15.75">
      <c r="A118" s="8">
        <v>43640</v>
      </c>
      <c r="B118" s="9" t="s">
        <v>199</v>
      </c>
      <c r="C118" s="9">
        <v>3200</v>
      </c>
      <c r="D118" s="9">
        <v>2</v>
      </c>
      <c r="E118" s="9" t="s">
        <v>10</v>
      </c>
      <c r="F118" s="10">
        <v>99.8</v>
      </c>
      <c r="G118" s="10">
        <v>101</v>
      </c>
      <c r="H118" s="10">
        <v>58</v>
      </c>
      <c r="I118" s="21">
        <f t="shared" ref="I118" si="217">(IF(E118="SELL",F118-G118,IF(E118="BUY",G118-F118)))*C118*D118</f>
        <v>7680.0000000000182</v>
      </c>
      <c r="J118" s="21">
        <v>0</v>
      </c>
      <c r="K118" s="21">
        <f t="shared" ref="K118" si="218">SUM(I118,J118)</f>
        <v>7680.0000000000182</v>
      </c>
    </row>
    <row r="119" spans="1:11" ht="15.75">
      <c r="A119" s="8">
        <v>43637</v>
      </c>
      <c r="B119" s="9" t="s">
        <v>72</v>
      </c>
      <c r="C119" s="9">
        <v>1400</v>
      </c>
      <c r="D119" s="9">
        <v>2</v>
      </c>
      <c r="E119" s="9" t="s">
        <v>10</v>
      </c>
      <c r="F119" s="10">
        <v>738.2</v>
      </c>
      <c r="G119" s="10">
        <v>733.8</v>
      </c>
      <c r="H119" s="10">
        <v>58</v>
      </c>
      <c r="I119" s="21">
        <f t="shared" ref="I119:I124" si="219">(IF(E119="SELL",F119-G119,IF(E119="BUY",G119-F119)))*C119*D119</f>
        <v>-12320.000000000255</v>
      </c>
      <c r="J119" s="21">
        <v>0</v>
      </c>
      <c r="K119" s="21">
        <f t="shared" ref="K119" si="220">SUM(I119,J119)</f>
        <v>-12320.000000000255</v>
      </c>
    </row>
    <row r="120" spans="1:11" ht="15.75">
      <c r="A120" s="8">
        <v>43635</v>
      </c>
      <c r="B120" s="9" t="s">
        <v>69</v>
      </c>
      <c r="C120" s="9">
        <v>2000</v>
      </c>
      <c r="D120" s="9">
        <v>2</v>
      </c>
      <c r="E120" s="9" t="s">
        <v>16</v>
      </c>
      <c r="F120" s="10">
        <v>62.55</v>
      </c>
      <c r="G120" s="10">
        <v>60</v>
      </c>
      <c r="H120" s="10">
        <v>58</v>
      </c>
      <c r="I120" s="21">
        <f t="shared" si="219"/>
        <v>10199.999999999989</v>
      </c>
      <c r="J120" s="21">
        <f>(IF(E120="SELL",IF(H120="",0,G120-H120),IF(E120="BUY",IF(H120="",0,H120-G120))))*C120*D120</f>
        <v>8000</v>
      </c>
      <c r="K120" s="21">
        <f t="shared" ref="K120" si="221">SUM(I120,J120)</f>
        <v>18199.999999999989</v>
      </c>
    </row>
    <row r="121" spans="1:11" ht="15.75">
      <c r="A121" s="8">
        <v>43635</v>
      </c>
      <c r="B121" s="9" t="s">
        <v>199</v>
      </c>
      <c r="C121" s="9">
        <v>3200</v>
      </c>
      <c r="D121" s="9">
        <v>2</v>
      </c>
      <c r="E121" s="9" t="s">
        <v>16</v>
      </c>
      <c r="F121" s="10">
        <v>90.55</v>
      </c>
      <c r="G121" s="10">
        <v>91.55</v>
      </c>
      <c r="H121" s="10">
        <v>0</v>
      </c>
      <c r="I121" s="21">
        <f t="shared" si="219"/>
        <v>-6400</v>
      </c>
      <c r="J121" s="21">
        <v>0</v>
      </c>
      <c r="K121" s="21">
        <f t="shared" ref="K121" si="222">SUM(I121,J121)</f>
        <v>-6400</v>
      </c>
    </row>
    <row r="122" spans="1:11" ht="15.75">
      <c r="A122" s="8">
        <v>43634</v>
      </c>
      <c r="B122" s="9" t="s">
        <v>52</v>
      </c>
      <c r="C122" s="9">
        <v>1300</v>
      </c>
      <c r="D122" s="9">
        <v>2</v>
      </c>
      <c r="E122" s="9" t="s">
        <v>10</v>
      </c>
      <c r="F122" s="10">
        <v>344.5</v>
      </c>
      <c r="G122" s="10">
        <v>348</v>
      </c>
      <c r="H122" s="10">
        <v>351.5</v>
      </c>
      <c r="I122" s="21">
        <f t="shared" si="219"/>
        <v>9100</v>
      </c>
      <c r="J122" s="21">
        <v>0</v>
      </c>
      <c r="K122" s="21">
        <f t="shared" ref="K122" si="223">SUM(I122,J122)</f>
        <v>9100</v>
      </c>
    </row>
    <row r="123" spans="1:11" ht="15.75">
      <c r="A123" s="8">
        <v>43634</v>
      </c>
      <c r="B123" s="9" t="s">
        <v>194</v>
      </c>
      <c r="C123" s="9">
        <v>2250</v>
      </c>
      <c r="D123" s="9">
        <v>2</v>
      </c>
      <c r="E123" s="9" t="s">
        <v>16</v>
      </c>
      <c r="F123" s="10">
        <v>153.80000000000001</v>
      </c>
      <c r="G123" s="10">
        <v>155.5</v>
      </c>
      <c r="H123" s="10">
        <v>0</v>
      </c>
      <c r="I123" s="21">
        <f t="shared" si="219"/>
        <v>-7649.9999999999491</v>
      </c>
      <c r="J123" s="21">
        <v>0</v>
      </c>
      <c r="K123" s="21">
        <f t="shared" ref="K123" si="224">SUM(I123,J123)</f>
        <v>-7649.9999999999491</v>
      </c>
    </row>
    <row r="124" spans="1:11" ht="15.75">
      <c r="A124" s="8">
        <v>43629</v>
      </c>
      <c r="B124" s="9" t="s">
        <v>157</v>
      </c>
      <c r="C124" s="9">
        <v>1750</v>
      </c>
      <c r="D124" s="9">
        <v>2</v>
      </c>
      <c r="E124" s="9" t="s">
        <v>16</v>
      </c>
      <c r="F124" s="10">
        <v>122</v>
      </c>
      <c r="G124" s="10">
        <v>120.5</v>
      </c>
      <c r="H124" s="10">
        <v>118</v>
      </c>
      <c r="I124" s="21">
        <f t="shared" si="219"/>
        <v>5250</v>
      </c>
      <c r="J124" s="21">
        <f>(IF(E124="SELL",IF(H124="",0,G124-H124),IF(E124="BUY",IF(H124="",0,H124-G124))))*C124*D124</f>
        <v>8750</v>
      </c>
      <c r="K124" s="21">
        <f t="shared" ref="K124" si="225">SUM(I124,J124)</f>
        <v>14000</v>
      </c>
    </row>
    <row r="125" spans="1:11" ht="15.75">
      <c r="A125" s="8">
        <v>43628</v>
      </c>
      <c r="B125" s="9" t="s">
        <v>52</v>
      </c>
      <c r="C125" s="9">
        <v>1300</v>
      </c>
      <c r="D125" s="9">
        <v>2</v>
      </c>
      <c r="E125" s="9" t="s">
        <v>16</v>
      </c>
      <c r="F125" s="10">
        <v>342</v>
      </c>
      <c r="G125" s="10">
        <v>339.2</v>
      </c>
      <c r="H125" s="10">
        <v>335.5</v>
      </c>
      <c r="I125" s="21">
        <f t="shared" ref="I125" si="226">(IF(E125="SELL",F125-G125,IF(E125="BUY",G125-F125)))*C125*D125</f>
        <v>7280.0000000000291</v>
      </c>
      <c r="J125" s="21">
        <v>0</v>
      </c>
      <c r="K125" s="21">
        <f t="shared" ref="K125" si="227">SUM(I125,J125)</f>
        <v>7280.0000000000291</v>
      </c>
    </row>
    <row r="126" spans="1:11" ht="15.75">
      <c r="A126" s="8">
        <v>43627</v>
      </c>
      <c r="B126" s="9" t="s">
        <v>156</v>
      </c>
      <c r="C126" s="9">
        <v>3000</v>
      </c>
      <c r="D126" s="9">
        <v>2</v>
      </c>
      <c r="E126" s="9" t="s">
        <v>10</v>
      </c>
      <c r="F126" s="10">
        <v>242</v>
      </c>
      <c r="G126" s="10">
        <v>243.5</v>
      </c>
      <c r="H126" s="10">
        <v>245.1</v>
      </c>
      <c r="I126" s="21">
        <f t="shared" ref="I126" si="228">(IF(E126="SELL",F126-G126,IF(E126="BUY",G126-F126)))*C126*D126</f>
        <v>9000</v>
      </c>
      <c r="J126" s="21">
        <v>0</v>
      </c>
      <c r="K126" s="21">
        <f t="shared" ref="K126" si="229">SUM(I126,J126)</f>
        <v>9000</v>
      </c>
    </row>
    <row r="127" spans="1:11" ht="15.75">
      <c r="A127" s="8">
        <v>43627</v>
      </c>
      <c r="B127" s="9" t="s">
        <v>131</v>
      </c>
      <c r="C127" s="9">
        <v>1200</v>
      </c>
      <c r="D127" s="9">
        <v>2</v>
      </c>
      <c r="E127" s="9" t="s">
        <v>10</v>
      </c>
      <c r="F127" s="10">
        <v>440</v>
      </c>
      <c r="G127" s="10">
        <v>443.9</v>
      </c>
      <c r="H127" s="10">
        <v>448</v>
      </c>
      <c r="I127" s="21">
        <f t="shared" ref="I127" si="230">(IF(E127="SELL",F127-G127,IF(E127="BUY",G127-F127)))*C127*D127</f>
        <v>9359.9999999999454</v>
      </c>
      <c r="J127" s="21">
        <v>0</v>
      </c>
      <c r="K127" s="21">
        <f t="shared" ref="K127" si="231">SUM(I127,J127)</f>
        <v>9359.9999999999454</v>
      </c>
    </row>
    <row r="128" spans="1:11" ht="15.75">
      <c r="A128" s="8">
        <v>43626</v>
      </c>
      <c r="B128" s="9" t="s">
        <v>116</v>
      </c>
      <c r="C128" s="9">
        <v>1500</v>
      </c>
      <c r="D128" s="9">
        <v>2</v>
      </c>
      <c r="E128" s="9" t="s">
        <v>10</v>
      </c>
      <c r="F128" s="10">
        <v>353</v>
      </c>
      <c r="G128" s="10">
        <v>353</v>
      </c>
      <c r="H128" s="10">
        <v>0</v>
      </c>
      <c r="I128" s="21">
        <f t="shared" ref="I128:I133" si="232">(IF(E128="SELL",F128-G128,IF(E128="BUY",G128-F128)))*C128*D128</f>
        <v>0</v>
      </c>
      <c r="J128" s="21">
        <v>0</v>
      </c>
      <c r="K128" s="21">
        <f t="shared" ref="K128" si="233">SUM(I128,J128)</f>
        <v>0</v>
      </c>
    </row>
    <row r="129" spans="1:11" ht="15.75">
      <c r="A129" s="8">
        <v>43623</v>
      </c>
      <c r="B129" s="9" t="s">
        <v>86</v>
      </c>
      <c r="C129" s="9">
        <v>600</v>
      </c>
      <c r="D129" s="9">
        <v>2</v>
      </c>
      <c r="E129" s="9" t="s">
        <v>10</v>
      </c>
      <c r="F129" s="10">
        <v>1103</v>
      </c>
      <c r="G129" s="10">
        <v>1096.2</v>
      </c>
      <c r="H129" s="10">
        <v>0</v>
      </c>
      <c r="I129" s="21">
        <f t="shared" si="232"/>
        <v>-8159.9999999999454</v>
      </c>
      <c r="J129" s="21">
        <v>0</v>
      </c>
      <c r="K129" s="21">
        <f t="shared" ref="K129" si="234">SUM(I129,J129)</f>
        <v>-8159.9999999999454</v>
      </c>
    </row>
    <row r="130" spans="1:11" ht="15.75">
      <c r="A130" s="8">
        <v>43623</v>
      </c>
      <c r="B130" s="9" t="s">
        <v>79</v>
      </c>
      <c r="C130" s="9">
        <v>750</v>
      </c>
      <c r="D130" s="9">
        <v>2</v>
      </c>
      <c r="E130" s="9" t="s">
        <v>10</v>
      </c>
      <c r="F130" s="10">
        <v>1326</v>
      </c>
      <c r="G130" s="10">
        <v>1318</v>
      </c>
      <c r="H130" s="10">
        <v>0</v>
      </c>
      <c r="I130" s="21">
        <f t="shared" si="232"/>
        <v>-12000</v>
      </c>
      <c r="J130" s="21">
        <v>0</v>
      </c>
      <c r="K130" s="21">
        <f t="shared" ref="K130" si="235">SUM(I130,J130)</f>
        <v>-12000</v>
      </c>
    </row>
    <row r="131" spans="1:11" ht="15.75">
      <c r="A131" s="8">
        <v>43622</v>
      </c>
      <c r="B131" s="9" t="s">
        <v>67</v>
      </c>
      <c r="C131" s="9">
        <v>6500</v>
      </c>
      <c r="D131" s="9">
        <v>2</v>
      </c>
      <c r="E131" s="9" t="s">
        <v>16</v>
      </c>
      <c r="F131" s="10">
        <v>56.35</v>
      </c>
      <c r="G131" s="10">
        <v>55.6</v>
      </c>
      <c r="H131" s="10">
        <v>55.1</v>
      </c>
      <c r="I131" s="21">
        <f t="shared" si="232"/>
        <v>9750</v>
      </c>
      <c r="J131" s="21">
        <f>(IF(E131="SELL",IF(H131="",0,G131-H131),IF(E131="BUY",IF(H131="",0,H131-G131))))*C131*D131</f>
        <v>6500</v>
      </c>
      <c r="K131" s="21">
        <f t="shared" ref="K131" si="236">SUM(I131,J131)</f>
        <v>16250</v>
      </c>
    </row>
    <row r="132" spans="1:11" ht="15.75">
      <c r="A132" s="8">
        <v>43622</v>
      </c>
      <c r="B132" s="9" t="s">
        <v>44</v>
      </c>
      <c r="C132" s="9">
        <v>2200</v>
      </c>
      <c r="D132" s="9">
        <v>2</v>
      </c>
      <c r="E132" s="9" t="s">
        <v>16</v>
      </c>
      <c r="F132" s="10">
        <v>110.55</v>
      </c>
      <c r="G132" s="10">
        <v>108.55</v>
      </c>
      <c r="H132" s="10">
        <v>106.55</v>
      </c>
      <c r="I132" s="21">
        <f t="shared" si="232"/>
        <v>8800</v>
      </c>
      <c r="J132" s="21">
        <f>(IF(E132="SELL",IF(H132="",0,G132-H132),IF(E132="BUY",IF(H132="",0,H132-G132))))*C132*D132</f>
        <v>8800</v>
      </c>
      <c r="K132" s="21">
        <f t="shared" ref="K132" si="237">SUM(I132,J132)</f>
        <v>17600</v>
      </c>
    </row>
    <row r="133" spans="1:11" ht="15.75">
      <c r="A133" s="8">
        <v>43622</v>
      </c>
      <c r="B133" s="9" t="s">
        <v>72</v>
      </c>
      <c r="C133" s="9">
        <v>1400</v>
      </c>
      <c r="D133" s="9">
        <v>2</v>
      </c>
      <c r="E133" s="9" t="s">
        <v>10</v>
      </c>
      <c r="F133" s="10">
        <v>724.1</v>
      </c>
      <c r="G133" s="10">
        <v>720</v>
      </c>
      <c r="H133" s="10">
        <v>56.5</v>
      </c>
      <c r="I133" s="21">
        <f t="shared" si="232"/>
        <v>-11480.000000000064</v>
      </c>
      <c r="J133" s="21">
        <v>0</v>
      </c>
      <c r="K133" s="21">
        <f t="shared" ref="K133" si="238">SUM(I133,J133)</f>
        <v>-11480.000000000064</v>
      </c>
    </row>
    <row r="134" spans="1:11" ht="15.75">
      <c r="A134" s="8">
        <v>43589</v>
      </c>
      <c r="B134" s="9" t="s">
        <v>166</v>
      </c>
      <c r="C134" s="9">
        <v>3000</v>
      </c>
      <c r="D134" s="9">
        <v>2</v>
      </c>
      <c r="E134" s="9" t="s">
        <v>10</v>
      </c>
      <c r="F134" s="10">
        <v>238.2</v>
      </c>
      <c r="G134" s="10">
        <v>240</v>
      </c>
      <c r="H134" s="10">
        <v>242</v>
      </c>
      <c r="I134" s="21">
        <f t="shared" ref="I134" si="239">(IF(E134="SELL",F134-G134,IF(E134="BUY",G134-F134)))*C134*D134</f>
        <v>10800.000000000069</v>
      </c>
      <c r="J134" s="21">
        <f t="shared" ref="J134" si="240">(IF(E134="SELL",IF(H134="",0,G134-H134),IF(E134="BUY",IF(H134="",0,H134-G134))))*C134*D134</f>
        <v>12000</v>
      </c>
      <c r="K134" s="21">
        <f t="shared" ref="K134" si="241">SUM(I134,J134)</f>
        <v>22800.000000000069</v>
      </c>
    </row>
    <row r="135" spans="1:11" ht="15.75">
      <c r="A135" s="8">
        <v>43616</v>
      </c>
      <c r="B135" s="9" t="s">
        <v>17</v>
      </c>
      <c r="C135" s="9">
        <v>1200</v>
      </c>
      <c r="D135" s="9">
        <v>2</v>
      </c>
      <c r="E135" s="9" t="s">
        <v>10</v>
      </c>
      <c r="F135" s="10">
        <v>755.3</v>
      </c>
      <c r="G135" s="10">
        <v>758.5</v>
      </c>
      <c r="H135" s="10">
        <v>762</v>
      </c>
      <c r="I135" s="21">
        <f t="shared" ref="I135" si="242">(IF(E135="SELL",F135-G135,IF(E135="BUY",G135-F135)))*C135*D135</f>
        <v>7680.0000000001091</v>
      </c>
      <c r="J135" s="21">
        <f t="shared" ref="J135" si="243">(IF(E135="SELL",IF(H135="",0,G135-H135),IF(E135="BUY",IF(H135="",0,H135-G135))))*C135*D135</f>
        <v>8400</v>
      </c>
      <c r="K135" s="21">
        <f t="shared" ref="K135" si="244">SUM(I135,J135)</f>
        <v>16080.000000000109</v>
      </c>
    </row>
    <row r="136" spans="1:11" ht="15.75">
      <c r="A136" s="8">
        <v>43615</v>
      </c>
      <c r="B136" s="9" t="s">
        <v>72</v>
      </c>
      <c r="C136" s="9">
        <v>1400</v>
      </c>
      <c r="D136" s="9">
        <v>2</v>
      </c>
      <c r="E136" s="9" t="s">
        <v>10</v>
      </c>
      <c r="F136" s="10">
        <v>701.55</v>
      </c>
      <c r="G136" s="10">
        <v>705</v>
      </c>
      <c r="H136" s="10">
        <v>708.8</v>
      </c>
      <c r="I136" s="21">
        <f t="shared" ref="I136" si="245">(IF(E136="SELL",F136-G136,IF(E136="BUY",G136-F136)))*C136*D136</f>
        <v>9660.0000000001273</v>
      </c>
      <c r="J136" s="21">
        <f t="shared" ref="J136" si="246">(IF(E136="SELL",IF(H136="",0,G136-H136),IF(E136="BUY",IF(H136="",0,H136-G136))))*C136*D136</f>
        <v>10639.999999999873</v>
      </c>
      <c r="K136" s="21">
        <f t="shared" ref="K136" si="247">SUM(I136,J136)</f>
        <v>20300</v>
      </c>
    </row>
    <row r="137" spans="1:11" ht="15.75">
      <c r="A137" s="8">
        <v>43614</v>
      </c>
      <c r="B137" s="9" t="s">
        <v>72</v>
      </c>
      <c r="C137" s="9">
        <v>1400</v>
      </c>
      <c r="D137" s="9">
        <v>2</v>
      </c>
      <c r="E137" s="9" t="s">
        <v>10</v>
      </c>
      <c r="F137" s="10">
        <v>693.2</v>
      </c>
      <c r="G137" s="10">
        <v>696.2</v>
      </c>
      <c r="H137" s="10">
        <v>699</v>
      </c>
      <c r="I137" s="21">
        <f t="shared" ref="I137" si="248">(IF(E137="SELL",F137-G137,IF(E137="BUY",G137-F137)))*C137*D137</f>
        <v>8400</v>
      </c>
      <c r="J137" s="21">
        <f t="shared" ref="J137" si="249">(IF(E137="SELL",IF(H137="",0,G137-H137),IF(E137="BUY",IF(H137="",0,H137-G137))))*C137*D137</f>
        <v>7839.9999999998727</v>
      </c>
      <c r="K137" s="21">
        <f t="shared" ref="K137" si="250">SUM(I137,J137)</f>
        <v>16239.999999999873</v>
      </c>
    </row>
    <row r="138" spans="1:11" ht="15.75">
      <c r="A138" s="8">
        <v>43613</v>
      </c>
      <c r="B138" s="9" t="s">
        <v>187</v>
      </c>
      <c r="C138" s="9">
        <v>400</v>
      </c>
      <c r="D138" s="9">
        <v>2</v>
      </c>
      <c r="E138" s="9" t="s">
        <v>10</v>
      </c>
      <c r="F138" s="10">
        <v>1742.3</v>
      </c>
      <c r="G138" s="10">
        <v>1732.3</v>
      </c>
      <c r="H138" s="10">
        <v>0</v>
      </c>
      <c r="I138" s="21">
        <f t="shared" ref="I138" si="251">(IF(E138="SELL",F138-G138,IF(E138="BUY",G138-F138)))*C138*D138</f>
        <v>-8000</v>
      </c>
      <c r="J138" s="21">
        <v>0</v>
      </c>
      <c r="K138" s="21">
        <f t="shared" ref="K138" si="252">SUM(I138,J138)</f>
        <v>-8000</v>
      </c>
    </row>
    <row r="139" spans="1:11" ht="15.75">
      <c r="A139" s="8">
        <v>43612</v>
      </c>
      <c r="B139" s="9" t="s">
        <v>52</v>
      </c>
      <c r="C139" s="9">
        <v>1300</v>
      </c>
      <c r="D139" s="9">
        <v>2</v>
      </c>
      <c r="E139" s="9" t="s">
        <v>16</v>
      </c>
      <c r="F139" s="10">
        <v>366.8</v>
      </c>
      <c r="G139" s="10">
        <v>363.8</v>
      </c>
      <c r="H139" s="10">
        <v>360</v>
      </c>
      <c r="I139" s="21">
        <f t="shared" ref="I139" si="253">(IF(E139="SELL",F139-G139,IF(E139="BUY",G139-F139)))*C139*D139</f>
        <v>7800</v>
      </c>
      <c r="J139" s="21">
        <f t="shared" ref="J139" si="254">(IF(E139="SELL",IF(H139="",0,G139-H139),IF(E139="BUY",IF(H139="",0,H139-G139))))*C139*D139</f>
        <v>9880.0000000000291</v>
      </c>
      <c r="K139" s="21">
        <f t="shared" ref="K139" si="255">SUM(I139,J139)</f>
        <v>17680.000000000029</v>
      </c>
    </row>
    <row r="140" spans="1:11" ht="15.75">
      <c r="A140" s="8">
        <v>43609</v>
      </c>
      <c r="B140" s="9" t="s">
        <v>52</v>
      </c>
      <c r="C140" s="9">
        <v>1300</v>
      </c>
      <c r="D140" s="9">
        <v>2</v>
      </c>
      <c r="E140" s="9" t="s">
        <v>10</v>
      </c>
      <c r="F140" s="10">
        <v>366.5</v>
      </c>
      <c r="G140" s="10">
        <v>370</v>
      </c>
      <c r="H140" s="10">
        <v>373.5</v>
      </c>
      <c r="I140" s="21">
        <f t="shared" ref="I140" si="256">(IF(E140="SELL",F140-G140,IF(E140="BUY",G140-F140)))*C140*D140</f>
        <v>9100</v>
      </c>
      <c r="J140" s="21">
        <f t="shared" ref="J140" si="257">(IF(E140="SELL",IF(H140="",0,G140-H140),IF(E140="BUY",IF(H140="",0,H140-G140))))*C140*D140</f>
        <v>9100</v>
      </c>
      <c r="K140" s="21">
        <f t="shared" ref="K140" si="258">SUM(I140,J140)</f>
        <v>18200</v>
      </c>
    </row>
    <row r="141" spans="1:11" ht="15.75">
      <c r="A141" s="8">
        <v>43605</v>
      </c>
      <c r="B141" s="9" t="s">
        <v>149</v>
      </c>
      <c r="C141" s="9">
        <v>400</v>
      </c>
      <c r="D141" s="9">
        <v>2</v>
      </c>
      <c r="E141" s="9" t="s">
        <v>10</v>
      </c>
      <c r="F141" s="10">
        <v>1508.3</v>
      </c>
      <c r="G141" s="10">
        <v>1516.5</v>
      </c>
      <c r="H141" s="10">
        <v>1528</v>
      </c>
      <c r="I141" s="21">
        <f t="shared" ref="I141" si="259">(IF(E141="SELL",F141-G141,IF(E141="BUY",G141-F141)))*C141*D141</f>
        <v>6560.0000000000364</v>
      </c>
      <c r="J141" s="21">
        <v>0</v>
      </c>
      <c r="K141" s="21">
        <f t="shared" ref="K141" si="260">SUM(I141,J141)</f>
        <v>6560.0000000000364</v>
      </c>
    </row>
    <row r="142" spans="1:11" ht="15.75">
      <c r="A142" s="8">
        <v>43605</v>
      </c>
      <c r="B142" s="9" t="s">
        <v>52</v>
      </c>
      <c r="C142" s="9">
        <v>1300</v>
      </c>
      <c r="D142" s="9">
        <v>2</v>
      </c>
      <c r="E142" s="9" t="s">
        <v>16</v>
      </c>
      <c r="F142" s="10">
        <v>361.5</v>
      </c>
      <c r="G142" s="10">
        <v>358.3</v>
      </c>
      <c r="H142" s="10">
        <v>355.3</v>
      </c>
      <c r="I142" s="21">
        <f t="shared" ref="I142" si="261">(IF(E142="SELL",F142-G142,IF(E142="BUY",G142-F142)))*C142*D142</f>
        <v>8319.9999999999709</v>
      </c>
      <c r="J142" s="21">
        <v>0</v>
      </c>
      <c r="K142" s="21">
        <f t="shared" ref="K142" si="262">SUM(I142,J142)</f>
        <v>8319.9999999999709</v>
      </c>
    </row>
    <row r="143" spans="1:11" ht="15.75">
      <c r="A143" s="8">
        <v>43601</v>
      </c>
      <c r="B143" s="9" t="s">
        <v>111</v>
      </c>
      <c r="C143" s="9">
        <v>250</v>
      </c>
      <c r="D143" s="9">
        <v>2</v>
      </c>
      <c r="E143" s="9" t="s">
        <v>10</v>
      </c>
      <c r="F143" s="10">
        <v>2762</v>
      </c>
      <c r="G143" s="10">
        <v>2782.3</v>
      </c>
      <c r="H143" s="10">
        <v>2800</v>
      </c>
      <c r="I143" s="21">
        <f t="shared" ref="I143" si="263">(IF(E143="SELL",F143-G143,IF(E143="BUY",G143-F143)))*C143*D143</f>
        <v>10150.000000000091</v>
      </c>
      <c r="J143" s="21">
        <f t="shared" ref="J143:J148" si="264">(IF(E143="SELL",IF(H143="",0,G143-H143),IF(E143="BUY",IF(H143="",0,H143-G143))))*C143*D143</f>
        <v>8849.9999999999091</v>
      </c>
      <c r="K143" s="21">
        <f t="shared" ref="K143" si="265">SUM(I143,J143)</f>
        <v>19000</v>
      </c>
    </row>
    <row r="144" spans="1:11" ht="15.75">
      <c r="A144" s="8">
        <v>43599</v>
      </c>
      <c r="B144" s="9" t="s">
        <v>111</v>
      </c>
      <c r="C144" s="9">
        <v>250</v>
      </c>
      <c r="D144" s="9">
        <v>2</v>
      </c>
      <c r="E144" s="9" t="s">
        <v>16</v>
      </c>
      <c r="F144" s="10">
        <v>2376.5</v>
      </c>
      <c r="G144" s="10">
        <v>2355</v>
      </c>
      <c r="H144" s="10">
        <v>2338</v>
      </c>
      <c r="I144" s="21">
        <f t="shared" ref="I144" si="266">(IF(E144="SELL",F144-G144,IF(E144="BUY",G144-F144)))*C144*D144</f>
        <v>10750</v>
      </c>
      <c r="J144" s="21">
        <f t="shared" si="264"/>
        <v>8500</v>
      </c>
      <c r="K144" s="21">
        <f t="shared" ref="K144" si="267">SUM(I144,J144)</f>
        <v>19250</v>
      </c>
    </row>
    <row r="145" spans="1:11" ht="15.75">
      <c r="A145" s="8">
        <v>43595</v>
      </c>
      <c r="B145" s="9" t="s">
        <v>75</v>
      </c>
      <c r="C145" s="9">
        <v>1500</v>
      </c>
      <c r="D145" s="9">
        <v>2</v>
      </c>
      <c r="E145" s="9" t="s">
        <v>16</v>
      </c>
      <c r="F145" s="10">
        <v>359</v>
      </c>
      <c r="G145" s="10">
        <v>356.2</v>
      </c>
      <c r="H145" s="10">
        <v>353</v>
      </c>
      <c r="I145" s="21">
        <f t="shared" ref="I145" si="268">(IF(E145="SELL",F145-G145,IF(E145="BUY",G145-F145)))*C145*D145</f>
        <v>8400.0000000000346</v>
      </c>
      <c r="J145" s="21">
        <f t="shared" si="264"/>
        <v>9599.9999999999654</v>
      </c>
      <c r="K145" s="21">
        <f t="shared" ref="K145" si="269">SUM(I145,J145)</f>
        <v>18000</v>
      </c>
    </row>
    <row r="146" spans="1:11" ht="15.75">
      <c r="A146" s="8">
        <v>43594</v>
      </c>
      <c r="B146" s="9" t="s">
        <v>52</v>
      </c>
      <c r="C146" s="9">
        <v>1300</v>
      </c>
      <c r="D146" s="9">
        <v>2</v>
      </c>
      <c r="E146" s="9" t="s">
        <v>10</v>
      </c>
      <c r="F146" s="10">
        <v>353.5</v>
      </c>
      <c r="G146" s="10">
        <v>356.5</v>
      </c>
      <c r="H146" s="10">
        <v>360.2</v>
      </c>
      <c r="I146" s="21">
        <f t="shared" ref="I146" si="270">(IF(E146="SELL",F146-G146,IF(E146="BUY",G146-F146)))*C146*D146</f>
        <v>7800</v>
      </c>
      <c r="J146" s="21">
        <f t="shared" si="264"/>
        <v>9619.9999999999709</v>
      </c>
      <c r="K146" s="21">
        <f t="shared" ref="K146" si="271">SUM(I146,J146)</f>
        <v>17419.999999999971</v>
      </c>
    </row>
    <row r="147" spans="1:11" ht="15.75">
      <c r="A147" s="8">
        <v>43593</v>
      </c>
      <c r="B147" s="9" t="s">
        <v>52</v>
      </c>
      <c r="C147" s="9">
        <v>1300</v>
      </c>
      <c r="D147" s="9">
        <v>2</v>
      </c>
      <c r="E147" s="9" t="s">
        <v>16</v>
      </c>
      <c r="F147" s="10">
        <v>346</v>
      </c>
      <c r="G147" s="10">
        <v>342.8</v>
      </c>
      <c r="H147" s="10">
        <v>338.2</v>
      </c>
      <c r="I147" s="21">
        <f t="shared" ref="I147" si="272">(IF(E147="SELL",F147-G147,IF(E147="BUY",G147-F147)))*C147*D147</f>
        <v>8319.9999999999709</v>
      </c>
      <c r="J147" s="21">
        <f t="shared" si="264"/>
        <v>11960.000000000058</v>
      </c>
      <c r="K147" s="21">
        <f t="shared" ref="K147" si="273">SUM(I147,J147)</f>
        <v>20280.000000000029</v>
      </c>
    </row>
    <row r="148" spans="1:11" ht="15.75">
      <c r="A148" s="8">
        <v>43592</v>
      </c>
      <c r="B148" s="9" t="s">
        <v>52</v>
      </c>
      <c r="C148" s="9">
        <v>1300</v>
      </c>
      <c r="D148" s="9">
        <v>2</v>
      </c>
      <c r="E148" s="9" t="s">
        <v>16</v>
      </c>
      <c r="F148" s="10">
        <v>383.8</v>
      </c>
      <c r="G148" s="10">
        <v>380</v>
      </c>
      <c r="H148" s="10">
        <v>376.2</v>
      </c>
      <c r="I148" s="21">
        <f t="shared" ref="I148" si="274">(IF(E148="SELL",F148-G148,IF(E148="BUY",G148-F148)))*C148*D148</f>
        <v>9880.0000000000291</v>
      </c>
      <c r="J148" s="21">
        <f t="shared" si="264"/>
        <v>9880.0000000000291</v>
      </c>
      <c r="K148" s="21">
        <f t="shared" ref="K148" si="275">SUM(I148,J148)</f>
        <v>19760.000000000058</v>
      </c>
    </row>
    <row r="149" spans="1:11" ht="15.75">
      <c r="A149" s="8">
        <v>43591</v>
      </c>
      <c r="B149" s="9" t="s">
        <v>111</v>
      </c>
      <c r="C149" s="9">
        <v>250</v>
      </c>
      <c r="D149" s="9">
        <v>2</v>
      </c>
      <c r="E149" s="9" t="s">
        <v>10</v>
      </c>
      <c r="F149" s="10">
        <v>2585.5</v>
      </c>
      <c r="G149" s="10">
        <v>2562</v>
      </c>
      <c r="H149" s="10">
        <v>0</v>
      </c>
      <c r="I149" s="21">
        <f>(IF(E149="SELL",F149-G149,IF(E149="BUY",G149-F149)))*C149*D149</f>
        <v>-11750</v>
      </c>
      <c r="J149" s="21">
        <v>0</v>
      </c>
      <c r="K149" s="21">
        <f t="shared" ref="K149" si="276">SUM(I149,J149)</f>
        <v>-11750</v>
      </c>
    </row>
    <row r="150" spans="1:11" ht="15.75">
      <c r="A150" s="8">
        <v>43588</v>
      </c>
      <c r="B150" s="9" t="s">
        <v>198</v>
      </c>
      <c r="C150" s="9">
        <v>2000</v>
      </c>
      <c r="D150" s="9">
        <v>2</v>
      </c>
      <c r="E150" s="9" t="s">
        <v>10</v>
      </c>
      <c r="F150" s="10">
        <v>212.55</v>
      </c>
      <c r="G150" s="10">
        <v>214.1</v>
      </c>
      <c r="H150" s="10">
        <v>216.5</v>
      </c>
      <c r="I150" s="21">
        <f t="shared" ref="I150" si="277">(IF(E150="SELL",F150-G150,IF(E150="BUY",G150-F150)))*C150*D150</f>
        <v>6199.9999999999318</v>
      </c>
      <c r="J150" s="21">
        <v>0</v>
      </c>
      <c r="K150" s="21">
        <f t="shared" ref="K150" si="278">SUM(I150,J150)</f>
        <v>6199.9999999999318</v>
      </c>
    </row>
    <row r="151" spans="1:11" ht="15.75">
      <c r="A151" s="8">
        <v>43587</v>
      </c>
      <c r="B151" s="9" t="s">
        <v>197</v>
      </c>
      <c r="C151" s="9">
        <v>250</v>
      </c>
      <c r="D151" s="9">
        <v>2</v>
      </c>
      <c r="E151" s="9" t="s">
        <v>10</v>
      </c>
      <c r="F151" s="10">
        <v>2595.5</v>
      </c>
      <c r="G151" s="10">
        <v>2616.1999999999998</v>
      </c>
      <c r="H151" s="10">
        <v>2623.8</v>
      </c>
      <c r="I151" s="21">
        <f t="shared" ref="I151" si="279">(IF(E151="SELL",F151-G151,IF(E151="BUY",G151-F151)))*C151*D151</f>
        <v>10349.999999999909</v>
      </c>
      <c r="J151" s="21">
        <f>(IF(E151="SELL",IF(H151="",0,G151-H151),IF(E151="BUY",IF(H151="",0,H151-G151))))*C151*D151</f>
        <v>3800.0000000001819</v>
      </c>
      <c r="K151" s="21">
        <f t="shared" ref="K151" si="280">SUM(I151,J151)</f>
        <v>14150.000000000091</v>
      </c>
    </row>
    <row r="152" spans="1:11" ht="15.75">
      <c r="A152" s="8">
        <v>43584</v>
      </c>
      <c r="B152" s="9" t="s">
        <v>196</v>
      </c>
      <c r="C152" s="9">
        <v>1200</v>
      </c>
      <c r="D152" s="9">
        <v>2</v>
      </c>
      <c r="E152" s="9" t="s">
        <v>10</v>
      </c>
      <c r="F152" s="10">
        <v>772.8</v>
      </c>
      <c r="G152" s="10">
        <v>766.5</v>
      </c>
      <c r="H152" s="10">
        <v>0</v>
      </c>
      <c r="I152" s="21">
        <f>(IF(E152="SELL",F152-G152,IF(E152="BUY",G152-F152)))*C152*D152</f>
        <v>-15119.999999999891</v>
      </c>
      <c r="J152" s="21">
        <v>0</v>
      </c>
      <c r="K152" s="21">
        <f t="shared" ref="K152" si="281">SUM(I152,J152)</f>
        <v>-15119.999999999891</v>
      </c>
    </row>
    <row r="153" spans="1:11" ht="15.75">
      <c r="A153" s="8">
        <v>43581</v>
      </c>
      <c r="B153" s="9" t="s">
        <v>72</v>
      </c>
      <c r="C153" s="9">
        <v>1400</v>
      </c>
      <c r="D153" s="9">
        <v>2</v>
      </c>
      <c r="E153" s="9" t="s">
        <v>10</v>
      </c>
      <c r="F153" s="10">
        <v>585.79999999999995</v>
      </c>
      <c r="G153" s="10">
        <v>588.20000000000005</v>
      </c>
      <c r="H153" s="10">
        <v>592</v>
      </c>
      <c r="I153" s="21">
        <f>(IF(E153="SELL",F153-G153,IF(E153="BUY",G153-F153)))*C153*D153</f>
        <v>6720.0000000002547</v>
      </c>
      <c r="J153" s="21">
        <v>0</v>
      </c>
      <c r="K153" s="21">
        <f t="shared" ref="K153" si="282">SUM(I153,J153)</f>
        <v>6720.0000000002547</v>
      </c>
    </row>
    <row r="154" spans="1:11" ht="15.75">
      <c r="A154" s="8">
        <v>43581</v>
      </c>
      <c r="B154" s="9" t="s">
        <v>86</v>
      </c>
      <c r="C154" s="9">
        <v>600</v>
      </c>
      <c r="D154" s="9">
        <v>3</v>
      </c>
      <c r="E154" s="9" t="s">
        <v>16</v>
      </c>
      <c r="F154" s="10">
        <v>1155</v>
      </c>
      <c r="G154" s="10">
        <v>1145</v>
      </c>
      <c r="H154" s="10">
        <v>1135</v>
      </c>
      <c r="I154" s="21">
        <f>(IF(E154="SELL",F154-G154,IF(E154="BUY",G154-F154)))*C154*D154</f>
        <v>18000</v>
      </c>
      <c r="J154" s="21">
        <f>(IF(E154="SELL",IF(H154="",0,G154-H154),IF(E154="BUY",IF(H154="",0,H154-G154))))*C154*D154</f>
        <v>18000</v>
      </c>
      <c r="K154" s="21">
        <f t="shared" ref="K154" si="283">SUM(I154,J154)</f>
        <v>36000</v>
      </c>
    </row>
    <row r="155" spans="1:11" ht="15.75">
      <c r="A155" s="8">
        <v>43579</v>
      </c>
      <c r="B155" s="9" t="s">
        <v>72</v>
      </c>
      <c r="C155" s="9">
        <v>1400</v>
      </c>
      <c r="D155" s="9">
        <v>3</v>
      </c>
      <c r="E155" s="9" t="s">
        <v>10</v>
      </c>
      <c r="F155" s="10">
        <v>573</v>
      </c>
      <c r="G155" s="10">
        <v>576</v>
      </c>
      <c r="H155" s="10">
        <v>580</v>
      </c>
      <c r="I155" s="21">
        <f t="shared" ref="I155" si="284">(IF(E155="SELL",F155-G155,IF(E155="BUY",G155-F155)))*C155*D155</f>
        <v>12600</v>
      </c>
      <c r="J155" s="21">
        <f>(IF(E155="SELL",IF(H155="",0,G155-H155),IF(E155="BUY",IF(H155="",0,H155-G155))))*C155*D155</f>
        <v>16800</v>
      </c>
      <c r="K155" s="21">
        <f t="shared" ref="K155" si="285">SUM(I155,J155)</f>
        <v>29400</v>
      </c>
    </row>
    <row r="156" spans="1:11" ht="15.75">
      <c r="A156" s="8">
        <v>43578</v>
      </c>
      <c r="B156" s="9" t="s">
        <v>72</v>
      </c>
      <c r="C156" s="9">
        <v>1400</v>
      </c>
      <c r="D156" s="9">
        <v>2</v>
      </c>
      <c r="E156" s="9" t="s">
        <v>16</v>
      </c>
      <c r="F156" s="10">
        <v>560</v>
      </c>
      <c r="G156" s="10">
        <v>563.20000000000005</v>
      </c>
      <c r="H156" s="10">
        <v>202.6</v>
      </c>
      <c r="I156" s="21">
        <f>(IF(E156="SELL",F156-G156,IF(E156="BUY",G156-F156)))*C156*D156</f>
        <v>-8960.0000000001273</v>
      </c>
      <c r="J156" s="21">
        <v>0</v>
      </c>
      <c r="K156" s="21">
        <f t="shared" ref="K156" si="286">SUM(I156,J156)</f>
        <v>-8960.0000000001273</v>
      </c>
    </row>
    <row r="157" spans="1:11" ht="15.75">
      <c r="A157" s="8">
        <v>43571</v>
      </c>
      <c r="B157" s="9" t="s">
        <v>195</v>
      </c>
      <c r="C157" s="9">
        <v>4500</v>
      </c>
      <c r="D157" s="9">
        <v>2</v>
      </c>
      <c r="E157" s="9" t="s">
        <v>10</v>
      </c>
      <c r="F157" s="10">
        <v>200.6</v>
      </c>
      <c r="G157" s="10">
        <v>201.5</v>
      </c>
      <c r="H157" s="10">
        <v>202.6</v>
      </c>
      <c r="I157" s="21">
        <f t="shared" ref="I157" si="287">(IF(E157="SELL",F157-G157,IF(E157="BUY",G157-F157)))*C157*D157</f>
        <v>8100.0000000000509</v>
      </c>
      <c r="J157" s="21">
        <f>(IF(E157="SELL",IF(H157="",0,G157-H157),IF(E157="BUY",IF(H157="",0,H157-G157))))*C157*D157</f>
        <v>9899.9999999999491</v>
      </c>
      <c r="K157" s="21">
        <f t="shared" ref="K157" si="288">SUM(I157,J157)</f>
        <v>18000</v>
      </c>
    </row>
    <row r="158" spans="1:11" ht="15.75">
      <c r="A158" s="8">
        <v>43570</v>
      </c>
      <c r="B158" s="9" t="s">
        <v>121</v>
      </c>
      <c r="C158" s="9">
        <v>2000</v>
      </c>
      <c r="D158" s="9">
        <v>2</v>
      </c>
      <c r="E158" s="9" t="s">
        <v>10</v>
      </c>
      <c r="F158" s="10">
        <v>230</v>
      </c>
      <c r="G158" s="10">
        <v>232.3</v>
      </c>
      <c r="H158" s="10">
        <v>235</v>
      </c>
      <c r="I158" s="21">
        <f t="shared" ref="I158" si="289">(IF(E158="SELL",F158-G158,IF(E158="BUY",G158-F158)))*C158*D158</f>
        <v>9200.0000000000455</v>
      </c>
      <c r="J158" s="21">
        <v>0</v>
      </c>
      <c r="K158" s="21">
        <f t="shared" ref="K158" si="290">SUM(I158,J158)</f>
        <v>9200.0000000000455</v>
      </c>
    </row>
    <row r="159" spans="1:11" ht="15.75">
      <c r="A159" s="8">
        <v>43566</v>
      </c>
      <c r="B159" s="9" t="s">
        <v>72</v>
      </c>
      <c r="C159" s="9">
        <v>1400</v>
      </c>
      <c r="D159" s="9">
        <v>2</v>
      </c>
      <c r="E159" s="9" t="s">
        <v>16</v>
      </c>
      <c r="F159" s="10">
        <v>593.79999999999995</v>
      </c>
      <c r="G159" s="10">
        <v>590.79999999999995</v>
      </c>
      <c r="H159" s="10">
        <v>586.5</v>
      </c>
      <c r="I159" s="21">
        <f t="shared" ref="I159" si="291">(IF(E159="SELL",F159-G159,IF(E159="BUY",G159-F159)))*C159*D159</f>
        <v>8400</v>
      </c>
      <c r="J159" s="21">
        <v>0</v>
      </c>
      <c r="K159" s="21">
        <f t="shared" ref="K159" si="292">SUM(I159,J159)</f>
        <v>8400</v>
      </c>
    </row>
    <row r="160" spans="1:11" ht="15.75">
      <c r="A160" s="8">
        <v>43566</v>
      </c>
      <c r="B160" s="9" t="s">
        <v>194</v>
      </c>
      <c r="C160" s="9">
        <v>2250</v>
      </c>
      <c r="D160" s="9">
        <v>2</v>
      </c>
      <c r="E160" s="9" t="s">
        <v>16</v>
      </c>
      <c r="F160" s="10">
        <v>180</v>
      </c>
      <c r="G160" s="10">
        <v>178.5</v>
      </c>
      <c r="H160" s="10">
        <v>176.5</v>
      </c>
      <c r="I160" s="21">
        <f t="shared" ref="I160" si="293">(IF(E160="SELL",F160-G160,IF(E160="BUY",G160-F160)))*C160*D160</f>
        <v>6750</v>
      </c>
      <c r="J160" s="21">
        <f>(IF(E160="SELL",IF(H160="",0,G160-H160),IF(E160="BUY",IF(H160="",0,H160-G160))))*C160*D160</f>
        <v>9000</v>
      </c>
      <c r="K160" s="21">
        <f t="shared" ref="K160" si="294">SUM(I160,J160)</f>
        <v>15750</v>
      </c>
    </row>
    <row r="161" spans="1:11" ht="15.75">
      <c r="A161" s="8">
        <v>43565</v>
      </c>
      <c r="B161" s="9" t="s">
        <v>42</v>
      </c>
      <c r="C161" s="9">
        <v>600</v>
      </c>
      <c r="D161" s="9">
        <v>2</v>
      </c>
      <c r="E161" s="9" t="s">
        <v>16</v>
      </c>
      <c r="F161" s="10">
        <v>1440</v>
      </c>
      <c r="G161" s="10">
        <v>1433.5</v>
      </c>
      <c r="H161" s="10">
        <v>1423.8</v>
      </c>
      <c r="I161" s="21">
        <f t="shared" ref="I161" si="295">(IF(E161="SELL",F161-G161,IF(E161="BUY",G161-F161)))*C161*D161</f>
        <v>7800</v>
      </c>
      <c r="J161" s="21">
        <f>(IF(E161="SELL",IF(H161="",0,G161-H161),IF(E161="BUY",IF(H161="",0,H161-G161))))*C161*D161</f>
        <v>11640.000000000055</v>
      </c>
      <c r="K161" s="21">
        <f t="shared" ref="K161" si="296">SUM(I161,J161)</f>
        <v>19440.000000000055</v>
      </c>
    </row>
    <row r="162" spans="1:11" ht="15.75">
      <c r="A162" s="8">
        <v>43565</v>
      </c>
      <c r="B162" s="9" t="s">
        <v>120</v>
      </c>
      <c r="C162" s="9">
        <v>4000</v>
      </c>
      <c r="D162" s="9">
        <v>2</v>
      </c>
      <c r="E162" s="9" t="s">
        <v>10</v>
      </c>
      <c r="F162" s="10">
        <v>146.5</v>
      </c>
      <c r="G162" s="10">
        <v>148</v>
      </c>
      <c r="H162" s="10">
        <v>150</v>
      </c>
      <c r="I162" s="21">
        <f>(IF(E162="SELL",F162-G162,IF(E162="BUY",G162-F162)))*C162*D162</f>
        <v>12000</v>
      </c>
      <c r="J162" s="21">
        <v>0</v>
      </c>
      <c r="K162" s="21">
        <f t="shared" ref="K162" si="297">SUM(I162,J162)</f>
        <v>12000</v>
      </c>
    </row>
    <row r="163" spans="1:11" ht="15.75">
      <c r="A163" s="8">
        <v>43563</v>
      </c>
      <c r="B163" s="9" t="s">
        <v>133</v>
      </c>
      <c r="C163" s="9">
        <v>6000</v>
      </c>
      <c r="D163" s="9">
        <v>2</v>
      </c>
      <c r="E163" s="9" t="s">
        <v>16</v>
      </c>
      <c r="F163" s="10">
        <v>151.80000000000001</v>
      </c>
      <c r="G163" s="10">
        <v>150.80000000000001</v>
      </c>
      <c r="H163" s="10">
        <v>150.30000000000001</v>
      </c>
      <c r="I163" s="21">
        <f>(IF(E163="SELL",F163-G163,IF(E163="BUY",G163-F163)))*C163*D163</f>
        <v>12000</v>
      </c>
      <c r="J163" s="21">
        <f>(IF(E163="SELL",IF(H163="",0,G163-H163),IF(E163="BUY",IF(H163="",0,H163-G163))))*C163*D163</f>
        <v>6000</v>
      </c>
      <c r="K163" s="21">
        <f t="shared" ref="K163" si="298">SUM(I163,J163)</f>
        <v>18000</v>
      </c>
    </row>
    <row r="164" spans="1:11" ht="15.75">
      <c r="A164" s="8">
        <v>43563</v>
      </c>
      <c r="B164" s="9" t="s">
        <v>52</v>
      </c>
      <c r="C164" s="9">
        <v>1300</v>
      </c>
      <c r="D164" s="9">
        <v>2</v>
      </c>
      <c r="E164" s="9" t="s">
        <v>10</v>
      </c>
      <c r="F164" s="10">
        <v>420</v>
      </c>
      <c r="G164" s="10">
        <v>416.2</v>
      </c>
      <c r="H164" s="10">
        <v>0</v>
      </c>
      <c r="I164" s="21">
        <f t="shared" ref="I164" si="299">(IF(E164="SELL",F164-G164,IF(E164="BUY",G164-F164)))*C164*D164</f>
        <v>-9880.0000000000291</v>
      </c>
      <c r="J164" s="21">
        <v>0</v>
      </c>
      <c r="K164" s="21">
        <f t="shared" ref="K164" si="300">SUM(I164,J164)</f>
        <v>-9880.0000000000291</v>
      </c>
    </row>
    <row r="165" spans="1:11" ht="15.75">
      <c r="A165" s="8">
        <v>43560</v>
      </c>
      <c r="B165" s="9" t="s">
        <v>113</v>
      </c>
      <c r="C165" s="9">
        <v>750</v>
      </c>
      <c r="D165" s="9">
        <v>2</v>
      </c>
      <c r="E165" s="9" t="s">
        <v>10</v>
      </c>
      <c r="F165" s="10">
        <v>612.20000000000005</v>
      </c>
      <c r="G165" s="10">
        <v>612.20000000000005</v>
      </c>
      <c r="H165" s="10">
        <v>0</v>
      </c>
      <c r="I165" s="21">
        <f t="shared" ref="I165" si="301">(IF(E165="SELL",F165-G165,IF(E165="BUY",G165-F165)))*C165*D165</f>
        <v>0</v>
      </c>
      <c r="J165" s="21">
        <v>0</v>
      </c>
      <c r="K165" s="21">
        <f t="shared" ref="K165" si="302">SUM(I165,J165)</f>
        <v>0</v>
      </c>
    </row>
    <row r="166" spans="1:11" ht="15.75">
      <c r="A166" s="8">
        <v>43559</v>
      </c>
      <c r="B166" s="9" t="s">
        <v>72</v>
      </c>
      <c r="C166" s="9">
        <v>1400</v>
      </c>
      <c r="D166" s="9">
        <v>2</v>
      </c>
      <c r="E166" s="9" t="s">
        <v>16</v>
      </c>
      <c r="F166" s="10">
        <v>583</v>
      </c>
      <c r="G166" s="10">
        <v>578.65835000000004</v>
      </c>
      <c r="H166" s="10">
        <v>573.20000000000005</v>
      </c>
      <c r="I166" s="21">
        <f t="shared" ref="I166" si="303">(IF(E166="SELL",F166-G166,IF(E166="BUY",G166-F166)))*C166*D166</f>
        <v>12156.619999999884</v>
      </c>
      <c r="J166" s="21">
        <v>0</v>
      </c>
      <c r="K166" s="21">
        <f t="shared" ref="K166" si="304">SUM(I166,J166)</f>
        <v>12156.619999999884</v>
      </c>
    </row>
    <row r="167" spans="1:11" ht="15.75">
      <c r="A167" s="8">
        <v>43557</v>
      </c>
      <c r="B167" s="9" t="s">
        <v>52</v>
      </c>
      <c r="C167" s="9">
        <v>1300</v>
      </c>
      <c r="D167" s="9">
        <v>2</v>
      </c>
      <c r="E167" s="9" t="s">
        <v>10</v>
      </c>
      <c r="F167" s="10">
        <v>432.6</v>
      </c>
      <c r="G167" s="10">
        <v>435.6</v>
      </c>
      <c r="H167" s="10">
        <v>43900</v>
      </c>
      <c r="I167" s="21">
        <f t="shared" ref="I167" si="305">(IF(E167="SELL",F167-G167,IF(E167="BUY",G167-F167)))*C167*D167</f>
        <v>7800</v>
      </c>
      <c r="J167" s="21">
        <v>0</v>
      </c>
      <c r="K167" s="21">
        <f t="shared" ref="K167" si="306">SUM(I167,J167)</f>
        <v>7800</v>
      </c>
    </row>
    <row r="168" spans="1:11" ht="15.75">
      <c r="A168" s="8">
        <v>43556</v>
      </c>
      <c r="B168" s="9" t="s">
        <v>111</v>
      </c>
      <c r="C168" s="9">
        <v>500</v>
      </c>
      <c r="D168" s="9">
        <v>2</v>
      </c>
      <c r="E168" s="9" t="s">
        <v>10</v>
      </c>
      <c r="F168" s="10">
        <v>2333.1999999999998</v>
      </c>
      <c r="G168" s="10">
        <v>2342.3000000000002</v>
      </c>
      <c r="H168" s="10">
        <v>2353</v>
      </c>
      <c r="I168" s="21">
        <f>(IF(E168="SELL",F168-G168,IF(E168="BUY",G168-F168)))*C168*D168</f>
        <v>9100.0000000003638</v>
      </c>
      <c r="J168" s="21">
        <f>(IF(E168="SELL",IF(H168="",0,G168-H168),IF(E168="BUY",IF(H168="",0,H168-G168))))*C168*D168</f>
        <v>10699.999999999818</v>
      </c>
      <c r="K168" s="21">
        <f t="shared" ref="K168" si="307">SUM(I168,J168)</f>
        <v>19800.000000000182</v>
      </c>
    </row>
    <row r="169" spans="1:11" ht="15.75">
      <c r="A169" s="8">
        <v>43551</v>
      </c>
      <c r="B169" s="9" t="s">
        <v>75</v>
      </c>
      <c r="C169" s="9">
        <v>1500</v>
      </c>
      <c r="D169" s="9">
        <v>2</v>
      </c>
      <c r="E169" s="9" t="s">
        <v>10</v>
      </c>
      <c r="F169" s="10">
        <v>336.5</v>
      </c>
      <c r="G169" s="10">
        <v>339.55</v>
      </c>
      <c r="H169" s="10">
        <v>344</v>
      </c>
      <c r="I169" s="21">
        <f>(IF(E169="SELL",F169-G169,IF(E169="BUY",G169-F169)))*C169*D169</f>
        <v>9150.0000000000346</v>
      </c>
      <c r="J169" s="21">
        <f>(IF(E169="SELL",IF(H169="",0,G169-H169),IF(E169="BUY",IF(H169="",0,H169-G169))))*C169*D169</f>
        <v>13349.999999999965</v>
      </c>
      <c r="K169" s="21">
        <f t="shared" ref="K169" si="308">SUM(I169,J169)</f>
        <v>22500</v>
      </c>
    </row>
    <row r="170" spans="1:11" ht="15.75">
      <c r="A170" s="8">
        <v>43550</v>
      </c>
      <c r="B170" s="9" t="s">
        <v>193</v>
      </c>
      <c r="C170" s="9">
        <v>500</v>
      </c>
      <c r="D170" s="9">
        <v>2</v>
      </c>
      <c r="E170" s="9" t="s">
        <v>10</v>
      </c>
      <c r="F170" s="10">
        <v>1205.5</v>
      </c>
      <c r="G170" s="10">
        <v>1215.3</v>
      </c>
      <c r="H170" s="10">
        <v>1226</v>
      </c>
      <c r="I170" s="21">
        <f t="shared" ref="I170" si="309">(IF(E170="SELL",F170-G170,IF(E170="BUY",G170-F170)))*C170*D170</f>
        <v>9799.9999999999545</v>
      </c>
      <c r="J170" s="21">
        <f>(IF(E170="SELL",IF(H170="",0,G170-H170),IF(E170="BUY",IF(H170="",0,H170-G170))))*C170*D170</f>
        <v>10700.000000000045</v>
      </c>
      <c r="K170" s="21">
        <f t="shared" ref="K170" si="310">SUM(I170,J170)</f>
        <v>20500</v>
      </c>
    </row>
    <row r="171" spans="1:11" ht="15.75">
      <c r="A171" s="8">
        <v>43543</v>
      </c>
      <c r="B171" s="9" t="s">
        <v>192</v>
      </c>
      <c r="C171" s="9">
        <v>600</v>
      </c>
      <c r="D171" s="9">
        <v>2</v>
      </c>
      <c r="E171" s="9" t="s">
        <v>10</v>
      </c>
      <c r="F171" s="10">
        <v>966.55</v>
      </c>
      <c r="G171" s="10">
        <v>973.2</v>
      </c>
      <c r="H171" s="10">
        <v>982</v>
      </c>
      <c r="I171" s="21">
        <f t="shared" ref="I171" si="311">(IF(E171="SELL",F171-G171,IF(E171="BUY",G171-F171)))*C171*D171</f>
        <v>7980.0000000001091</v>
      </c>
      <c r="J171" s="21">
        <f>(IF(E171="SELL",IF(H171="",0,G171-H171),IF(E171="BUY",IF(H171="",0,H171-G171))))*C171*D171</f>
        <v>10559.999999999945</v>
      </c>
      <c r="K171" s="21">
        <f t="shared" ref="K171" si="312">SUM(I171,J171)</f>
        <v>18540.000000000055</v>
      </c>
    </row>
    <row r="172" spans="1:11" ht="15.75">
      <c r="A172" s="8">
        <v>43542</v>
      </c>
      <c r="B172" s="9" t="s">
        <v>52</v>
      </c>
      <c r="C172" s="9">
        <v>1300</v>
      </c>
      <c r="D172" s="9">
        <v>2</v>
      </c>
      <c r="E172" s="9" t="s">
        <v>10</v>
      </c>
      <c r="F172" s="10">
        <v>463.2</v>
      </c>
      <c r="G172" s="10">
        <v>464.85</v>
      </c>
      <c r="H172" s="10">
        <v>469.85</v>
      </c>
      <c r="I172" s="21">
        <f t="shared" ref="I172" si="313">(IF(E172="SELL",F172-G172,IF(E172="BUY",G172-F172)))*C172*D172</f>
        <v>4290.0000000000891</v>
      </c>
      <c r="J172" s="21">
        <v>0</v>
      </c>
      <c r="K172" s="21">
        <f t="shared" ref="K172" si="314">SUM(I172,J172)</f>
        <v>4290.0000000000891</v>
      </c>
    </row>
    <row r="173" spans="1:11" ht="15.75">
      <c r="A173" s="8">
        <v>43539</v>
      </c>
      <c r="B173" s="9" t="s">
        <v>149</v>
      </c>
      <c r="C173" s="9">
        <v>800</v>
      </c>
      <c r="D173" s="9">
        <v>2</v>
      </c>
      <c r="E173" s="9" t="s">
        <v>10</v>
      </c>
      <c r="F173" s="10">
        <v>1305.05</v>
      </c>
      <c r="G173" s="10">
        <v>1311</v>
      </c>
      <c r="H173" s="10">
        <v>1318.2</v>
      </c>
      <c r="I173" s="21">
        <f t="shared" ref="I173" si="315">(IF(E173="SELL",F173-G173,IF(E173="BUY",G173-F173)))*C173*D173</f>
        <v>9520.0000000000728</v>
      </c>
      <c r="J173" s="21">
        <f>(IF(E173="SELL",IF(H173="",0,G173-H173),IF(E173="BUY",IF(H173="",0,H173-G173))))*C173*D173</f>
        <v>11520.000000000073</v>
      </c>
      <c r="K173" s="21">
        <f t="shared" ref="K173" si="316">SUM(I173,J173)</f>
        <v>21040.000000000146</v>
      </c>
    </row>
    <row r="174" spans="1:11" ht="15.75">
      <c r="A174" s="8">
        <v>43536</v>
      </c>
      <c r="B174" s="9" t="s">
        <v>189</v>
      </c>
      <c r="C174" s="9">
        <v>700</v>
      </c>
      <c r="D174" s="9">
        <v>2</v>
      </c>
      <c r="E174" s="9" t="s">
        <v>10</v>
      </c>
      <c r="F174" s="10">
        <v>1408</v>
      </c>
      <c r="G174" s="10">
        <v>1400</v>
      </c>
      <c r="H174" s="10">
        <v>0</v>
      </c>
      <c r="I174" s="21">
        <f t="shared" ref="I174" si="317">(IF(E174="SELL",F174-G174,IF(E174="BUY",G174-F174)))*C174*D174</f>
        <v>-11200</v>
      </c>
      <c r="J174" s="21">
        <v>0</v>
      </c>
      <c r="K174" s="21">
        <f t="shared" ref="K174" si="318">SUM(I174,J174)</f>
        <v>-11200</v>
      </c>
    </row>
    <row r="175" spans="1:11" ht="15.75">
      <c r="A175" s="8">
        <v>43535</v>
      </c>
      <c r="B175" s="9" t="s">
        <v>129</v>
      </c>
      <c r="C175" s="9">
        <v>1200</v>
      </c>
      <c r="D175" s="9">
        <v>2</v>
      </c>
      <c r="E175" s="9" t="s">
        <v>10</v>
      </c>
      <c r="F175" s="10">
        <v>901</v>
      </c>
      <c r="G175" s="10">
        <v>901</v>
      </c>
      <c r="H175" s="10">
        <v>0</v>
      </c>
      <c r="I175" s="21">
        <f t="shared" ref="I175" si="319">(IF(E175="SELL",F175-G175,IF(E175="BUY",G175-F175)))*C175*D175</f>
        <v>0</v>
      </c>
      <c r="J175" s="21">
        <v>0</v>
      </c>
      <c r="K175" s="21">
        <v>0</v>
      </c>
    </row>
    <row r="176" spans="1:11" ht="15.75">
      <c r="A176" s="8">
        <v>43532</v>
      </c>
      <c r="B176" s="9" t="s">
        <v>129</v>
      </c>
      <c r="C176" s="9">
        <v>1200</v>
      </c>
      <c r="D176" s="9">
        <v>2</v>
      </c>
      <c r="E176" s="9" t="s">
        <v>10</v>
      </c>
      <c r="F176" s="10">
        <v>880.2</v>
      </c>
      <c r="G176" s="10">
        <v>883</v>
      </c>
      <c r="H176" s="10">
        <v>888.2</v>
      </c>
      <c r="I176" s="21">
        <f t="shared" ref="I176" si="320">(IF(E176="SELL",F176-G176,IF(E176="BUY",G176-F176)))*C176*D176</f>
        <v>6719.9999999998909</v>
      </c>
      <c r="J176" s="21">
        <f>(IF(E176="SELL",IF(H176="",0,G176-H176),IF(E176="BUY",IF(H176="",0,H176-G176))))*C176*D176</f>
        <v>12480.000000000109</v>
      </c>
      <c r="K176" s="21">
        <f t="shared" ref="K176" si="321">SUM(I176,J176)</f>
        <v>19200</v>
      </c>
    </row>
    <row r="177" spans="1:11" ht="15.75">
      <c r="A177" s="8">
        <v>43531</v>
      </c>
      <c r="B177" s="9" t="s">
        <v>79</v>
      </c>
      <c r="C177" s="9">
        <v>750</v>
      </c>
      <c r="D177" s="9">
        <v>2</v>
      </c>
      <c r="E177" s="9" t="s">
        <v>10</v>
      </c>
      <c r="F177" s="10">
        <v>1341</v>
      </c>
      <c r="G177" s="10">
        <v>1350.3</v>
      </c>
      <c r="H177" s="10">
        <v>1360.2</v>
      </c>
      <c r="I177" s="21">
        <f t="shared" ref="I177" si="322">(IF(E177="SELL",F177-G177,IF(E177="BUY",G177-F177)))*C177*D177</f>
        <v>13949.999999999931</v>
      </c>
      <c r="J177" s="21">
        <v>0</v>
      </c>
      <c r="K177" s="21">
        <f t="shared" ref="K177" si="323">SUM(I177,J177)</f>
        <v>13949.999999999931</v>
      </c>
    </row>
    <row r="178" spans="1:11" ht="15.75">
      <c r="A178" s="8">
        <v>43529</v>
      </c>
      <c r="B178" s="9" t="s">
        <v>52</v>
      </c>
      <c r="C178" s="9">
        <v>1300</v>
      </c>
      <c r="D178" s="9">
        <v>2</v>
      </c>
      <c r="E178" s="9" t="s">
        <v>10</v>
      </c>
      <c r="F178" s="10">
        <v>486.2</v>
      </c>
      <c r="G178" s="10">
        <v>490.2</v>
      </c>
      <c r="H178" s="10">
        <v>496</v>
      </c>
      <c r="I178" s="21">
        <f>(IF(E178="SELL",F178-G178,IF(E178="BUY",G178-F178)))*C178*D178</f>
        <v>10400</v>
      </c>
      <c r="J178" s="21">
        <v>0</v>
      </c>
      <c r="K178" s="21">
        <f t="shared" ref="K178" si="324">SUM(I178,J178)</f>
        <v>10400</v>
      </c>
    </row>
    <row r="179" spans="1:11" ht="15.75">
      <c r="A179" s="8">
        <v>43529</v>
      </c>
      <c r="B179" s="9" t="s">
        <v>169</v>
      </c>
      <c r="C179" s="9">
        <v>550</v>
      </c>
      <c r="D179" s="9">
        <v>2</v>
      </c>
      <c r="E179" s="9" t="s">
        <v>10</v>
      </c>
      <c r="F179" s="10">
        <v>1028</v>
      </c>
      <c r="G179" s="10">
        <v>1035.5</v>
      </c>
      <c r="H179" s="10">
        <v>1050</v>
      </c>
      <c r="I179" s="21">
        <f>(IF(E179="SELL",F179-G179,IF(E179="BUY",G179-F179)))*C179*D179</f>
        <v>8250</v>
      </c>
      <c r="J179" s="21">
        <v>0</v>
      </c>
      <c r="K179" s="21">
        <f t="shared" ref="K179" si="325">SUM(I179,J179)</f>
        <v>8250</v>
      </c>
    </row>
    <row r="180" spans="1:11" ht="15.75">
      <c r="A180" s="8">
        <v>43523</v>
      </c>
      <c r="B180" s="9" t="s">
        <v>191</v>
      </c>
      <c r="C180" s="9">
        <v>1000</v>
      </c>
      <c r="D180" s="9">
        <v>2</v>
      </c>
      <c r="E180" s="9" t="s">
        <v>10</v>
      </c>
      <c r="F180" s="10">
        <v>585</v>
      </c>
      <c r="G180" s="10">
        <v>585</v>
      </c>
      <c r="H180" s="10">
        <v>0</v>
      </c>
      <c r="I180" s="21">
        <f t="shared" ref="I180" si="326">(IF(E180="SELL",F180-G180,IF(E180="BUY",G180-F180)))*C180*D180</f>
        <v>0</v>
      </c>
      <c r="J180" s="21">
        <v>0</v>
      </c>
      <c r="K180" s="21">
        <v>0</v>
      </c>
    </row>
    <row r="181" spans="1:11" ht="15.75">
      <c r="A181" s="8">
        <v>43521</v>
      </c>
      <c r="B181" s="9" t="s">
        <v>111</v>
      </c>
      <c r="C181" s="9">
        <v>500</v>
      </c>
      <c r="D181" s="9">
        <v>2</v>
      </c>
      <c r="E181" s="9" t="s">
        <v>10</v>
      </c>
      <c r="F181" s="10">
        <v>2220</v>
      </c>
      <c r="G181" s="10">
        <v>2223.1</v>
      </c>
      <c r="H181" s="10">
        <v>2238</v>
      </c>
      <c r="I181" s="21">
        <f t="shared" ref="I181" si="327">(IF(E181="SELL",F181-G181,IF(E181="BUY",G181-F181)))*C181*D181</f>
        <v>3099.9999999999091</v>
      </c>
      <c r="J181" s="21">
        <f>(IF(E181="SELL",IF(H181="",0,G181-H181),IF(E181="BUY",IF(H181="",0,H181-G181))))*C181*D181</f>
        <v>14900.000000000091</v>
      </c>
      <c r="K181" s="21">
        <f t="shared" ref="K181" si="328">SUM(I181,J181)</f>
        <v>18000</v>
      </c>
    </row>
    <row r="182" spans="1:11" ht="15.75">
      <c r="A182" s="8">
        <v>43518</v>
      </c>
      <c r="B182" s="9" t="s">
        <v>190</v>
      </c>
      <c r="C182" s="9">
        <v>600</v>
      </c>
      <c r="D182" s="9">
        <v>2</v>
      </c>
      <c r="E182" s="9" t="s">
        <v>10</v>
      </c>
      <c r="F182" s="10">
        <v>1071.0999999999999</v>
      </c>
      <c r="G182" s="10">
        <v>1078</v>
      </c>
      <c r="H182" s="10">
        <v>1090</v>
      </c>
      <c r="I182" s="21">
        <f t="shared" ref="I182" si="329">(IF(E182="SELL",F182-G182,IF(E182="BUY",G182-F182)))*C182*D182</f>
        <v>8280.0000000001091</v>
      </c>
      <c r="J182" s="21">
        <v>0</v>
      </c>
      <c r="K182" s="21">
        <f t="shared" ref="K182" si="330">SUM(I182,J182)</f>
        <v>8280.0000000001091</v>
      </c>
    </row>
    <row r="183" spans="1:11" ht="15.75">
      <c r="A183" s="8">
        <v>43517</v>
      </c>
      <c r="B183" s="9" t="s">
        <v>17</v>
      </c>
      <c r="C183" s="9">
        <v>1200</v>
      </c>
      <c r="D183" s="9">
        <v>2</v>
      </c>
      <c r="E183" s="9" t="s">
        <v>10</v>
      </c>
      <c r="F183" s="10">
        <v>822.6</v>
      </c>
      <c r="G183" s="10">
        <v>826</v>
      </c>
      <c r="H183" s="10">
        <v>832</v>
      </c>
      <c r="I183" s="21">
        <f t="shared" ref="I183" si="331">(IF(E183="SELL",F183-G183,IF(E183="BUY",G183-F183)))*C183*D183</f>
        <v>8159.9999999999454</v>
      </c>
      <c r="J183" s="21">
        <f>(IF(E183="SELL",IF(H183="",0,G183-H183),IF(E183="BUY",IF(H183="",0,H183-G183))))*C183*D183</f>
        <v>14400</v>
      </c>
      <c r="K183" s="21">
        <f t="shared" ref="K183" si="332">SUM(I183,J183)</f>
        <v>22559.999999999945</v>
      </c>
    </row>
    <row r="184" spans="1:11" ht="15.75">
      <c r="A184" s="8">
        <v>43515</v>
      </c>
      <c r="B184" s="9" t="s">
        <v>182</v>
      </c>
      <c r="C184" s="9">
        <v>1500</v>
      </c>
      <c r="D184" s="9">
        <v>2</v>
      </c>
      <c r="E184" s="9" t="s">
        <v>16</v>
      </c>
      <c r="F184" s="10">
        <v>453</v>
      </c>
      <c r="G184" s="10">
        <v>450</v>
      </c>
      <c r="H184" s="10">
        <v>445.3</v>
      </c>
      <c r="I184" s="21">
        <f t="shared" ref="I184" si="333">(IF(E184="SELL",F184-G184,IF(E184="BUY",G184-F184)))*C184*D184</f>
        <v>9000</v>
      </c>
      <c r="J184" s="21">
        <f>(IF(E184="SELL",IF(H184="",0,G184-H184),IF(E184="BUY",IF(H184="",0,H184-G184))))*C184*D184</f>
        <v>14099.999999999965</v>
      </c>
      <c r="K184" s="21">
        <f t="shared" ref="K184" si="334">SUM(I184,J184)</f>
        <v>23099.999999999964</v>
      </c>
    </row>
    <row r="185" spans="1:11" ht="15.75">
      <c r="A185" s="8">
        <v>43511</v>
      </c>
      <c r="B185" s="9" t="s">
        <v>189</v>
      </c>
      <c r="C185" s="9">
        <v>700</v>
      </c>
      <c r="D185" s="9">
        <v>2</v>
      </c>
      <c r="E185" s="9" t="s">
        <v>16</v>
      </c>
      <c r="F185" s="10">
        <v>1326.05</v>
      </c>
      <c r="G185" s="10">
        <v>1318.2</v>
      </c>
      <c r="H185" s="10">
        <v>1338.3</v>
      </c>
      <c r="I185" s="21">
        <f>(IF(E185="SELL",F185-G185,IF(E185="BUY",G185-F185)))*C185*D185</f>
        <v>10989.999999999873</v>
      </c>
      <c r="J185" s="21">
        <v>0</v>
      </c>
      <c r="K185" s="21">
        <f t="shared" ref="K185" si="335">SUM(I185,J185)</f>
        <v>10989.999999999873</v>
      </c>
    </row>
    <row r="186" spans="1:11" ht="15.75">
      <c r="A186" s="8">
        <v>43510</v>
      </c>
      <c r="B186" s="9" t="s">
        <v>129</v>
      </c>
      <c r="C186" s="9">
        <v>1200</v>
      </c>
      <c r="D186" s="9">
        <v>2</v>
      </c>
      <c r="E186" s="9" t="s">
        <v>10</v>
      </c>
      <c r="F186" s="10">
        <v>820</v>
      </c>
      <c r="G186" s="10">
        <v>823.5</v>
      </c>
      <c r="H186" s="10">
        <v>0</v>
      </c>
      <c r="I186" s="21">
        <f>(IF(E186="SELL",F186-G186,IF(E186="BUY",G186-F186)))*C186*D186</f>
        <v>8400</v>
      </c>
      <c r="J186" s="21">
        <v>0</v>
      </c>
      <c r="K186" s="21">
        <f t="shared" ref="K186" si="336">SUM(I186,J186)</f>
        <v>8400</v>
      </c>
    </row>
    <row r="187" spans="1:11" ht="15.75">
      <c r="A187" s="8">
        <v>43508</v>
      </c>
      <c r="B187" s="9" t="s">
        <v>75</v>
      </c>
      <c r="C187" s="9">
        <v>1500</v>
      </c>
      <c r="D187" s="9">
        <v>2</v>
      </c>
      <c r="E187" s="9" t="s">
        <v>10</v>
      </c>
      <c r="F187" s="10">
        <v>303.5</v>
      </c>
      <c r="G187" s="10">
        <v>306.5</v>
      </c>
      <c r="H187" s="10">
        <v>311</v>
      </c>
      <c r="I187" s="21">
        <f>(IF(E187="SELL",F187-G187,IF(E187="BUY",G187-F187)))*C187*D187</f>
        <v>9000</v>
      </c>
      <c r="J187" s="21">
        <v>0</v>
      </c>
      <c r="K187" s="21">
        <f t="shared" ref="K187" si="337">SUM(I187,J187)</f>
        <v>9000</v>
      </c>
    </row>
    <row r="188" spans="1:11" ht="15.75">
      <c r="A188" s="8">
        <v>43507</v>
      </c>
      <c r="B188" s="9" t="s">
        <v>189</v>
      </c>
      <c r="C188" s="9">
        <v>700</v>
      </c>
      <c r="D188" s="9">
        <v>2</v>
      </c>
      <c r="E188" s="9" t="s">
        <v>16</v>
      </c>
      <c r="F188" s="10">
        <v>1365</v>
      </c>
      <c r="G188" s="10">
        <v>1361.65</v>
      </c>
      <c r="H188" s="10">
        <v>0</v>
      </c>
      <c r="I188" s="21">
        <f t="shared" ref="I188" si="338">(IF(E188="SELL",F188-G188,IF(E188="BUY",G188-F188)))*C188*D188</f>
        <v>4689.9999999998727</v>
      </c>
      <c r="J188" s="21">
        <v>0</v>
      </c>
      <c r="K188" s="21">
        <f t="shared" ref="K188" si="339">SUM(I188,J188)</f>
        <v>4689.9999999998727</v>
      </c>
    </row>
    <row r="189" spans="1:11" ht="15.75">
      <c r="A189" s="8">
        <v>43507</v>
      </c>
      <c r="B189" s="9" t="s">
        <v>190</v>
      </c>
      <c r="C189" s="9">
        <v>600</v>
      </c>
      <c r="D189" s="9">
        <v>2</v>
      </c>
      <c r="E189" s="9" t="s">
        <v>16</v>
      </c>
      <c r="F189" s="10">
        <v>1056</v>
      </c>
      <c r="G189" s="10">
        <v>1051.3</v>
      </c>
      <c r="H189" s="10">
        <v>1040</v>
      </c>
      <c r="I189" s="21">
        <f>(IF(E189="SELL",F189-G189,IF(E189="BUY",G189-F189)))*C189*D189</f>
        <v>5640.0000000000546</v>
      </c>
      <c r="J189" s="21">
        <v>0</v>
      </c>
      <c r="K189" s="21">
        <f t="shared" ref="K189" si="340">SUM(I189,J189)</f>
        <v>5640.0000000000546</v>
      </c>
    </row>
    <row r="190" spans="1:11" ht="15.75">
      <c r="A190" s="8">
        <v>43504</v>
      </c>
      <c r="B190" s="9" t="s">
        <v>189</v>
      </c>
      <c r="C190" s="9">
        <v>700</v>
      </c>
      <c r="D190" s="9">
        <v>2</v>
      </c>
      <c r="E190" s="9" t="s">
        <v>16</v>
      </c>
      <c r="F190" s="10">
        <v>1390</v>
      </c>
      <c r="G190" s="10">
        <v>1383.8</v>
      </c>
      <c r="H190" s="10">
        <v>1368.2</v>
      </c>
      <c r="I190" s="21">
        <f t="shared" ref="I190" si="341">(IF(E190="SELL",F190-G190,IF(E190="BUY",G190-F190)))*C190*D190</f>
        <v>8680.0000000000637</v>
      </c>
      <c r="J190" s="21">
        <v>0</v>
      </c>
      <c r="K190" s="21">
        <f t="shared" ref="K190" si="342">SUM(I190,J190)</f>
        <v>8680.0000000000637</v>
      </c>
    </row>
    <row r="191" spans="1:11" ht="15.75">
      <c r="A191" s="8">
        <v>43503</v>
      </c>
      <c r="B191" s="9" t="s">
        <v>189</v>
      </c>
      <c r="C191" s="9">
        <v>700</v>
      </c>
      <c r="D191" s="9">
        <v>2</v>
      </c>
      <c r="E191" s="9" t="s">
        <v>16</v>
      </c>
      <c r="F191" s="10">
        <v>1405.5</v>
      </c>
      <c r="G191" s="10">
        <v>1396</v>
      </c>
      <c r="H191" s="10">
        <v>1380.3</v>
      </c>
      <c r="I191" s="21">
        <f t="shared" ref="I191" si="343">(IF(E191="SELL",F191-G191,IF(E191="BUY",G191-F191)))*C191*D191</f>
        <v>13300</v>
      </c>
      <c r="J191" s="21">
        <v>0</v>
      </c>
      <c r="K191" s="21">
        <f t="shared" ref="K191" si="344">SUM(I191,J191)</f>
        <v>13300</v>
      </c>
    </row>
    <row r="192" spans="1:11" ht="15.75">
      <c r="A192" s="8">
        <v>43503</v>
      </c>
      <c r="B192" s="9" t="s">
        <v>190</v>
      </c>
      <c r="C192" s="9">
        <v>600</v>
      </c>
      <c r="D192" s="9">
        <v>2</v>
      </c>
      <c r="E192" s="9" t="s">
        <v>10</v>
      </c>
      <c r="F192" s="10">
        <v>1083.8</v>
      </c>
      <c r="G192" s="10">
        <v>1096</v>
      </c>
      <c r="H192" s="10">
        <v>1108</v>
      </c>
      <c r="I192" s="21">
        <f t="shared" ref="I192" si="345">(IF(E192="SELL",F192-G192,IF(E192="BUY",G192-F192)))*C192*D192</f>
        <v>14640.000000000055</v>
      </c>
      <c r="J192" s="21">
        <f>(IF(E192="SELL",IF(H192="",0,G192-H192),IF(E192="BUY",IF(H192="",0,H192-G192))))*C192*D192</f>
        <v>14400</v>
      </c>
      <c r="K192" s="21">
        <f t="shared" ref="K192" si="346">SUM(I192,J192)</f>
        <v>29040.000000000055</v>
      </c>
    </row>
    <row r="193" spans="1:11" ht="15.75">
      <c r="A193" s="8">
        <v>43502</v>
      </c>
      <c r="B193" s="9" t="s">
        <v>189</v>
      </c>
      <c r="C193" s="9">
        <v>700</v>
      </c>
      <c r="D193" s="9">
        <v>2</v>
      </c>
      <c r="E193" s="9" t="s">
        <v>16</v>
      </c>
      <c r="F193" s="10">
        <v>1411.6</v>
      </c>
      <c r="G193" s="10">
        <v>1405</v>
      </c>
      <c r="H193" s="10">
        <v>1395.3</v>
      </c>
      <c r="I193" s="21">
        <f t="shared" ref="I193" si="347">(IF(E193="SELL",F193-G193,IF(E193="BUY",G193-F193)))*C193*D193</f>
        <v>9239.9999999998727</v>
      </c>
      <c r="J193" s="21">
        <v>0</v>
      </c>
      <c r="K193" s="21">
        <f t="shared" ref="K193" si="348">SUM(I193,J193)</f>
        <v>9239.9999999998727</v>
      </c>
    </row>
    <row r="194" spans="1:11" ht="15.75">
      <c r="A194" s="8">
        <v>43501</v>
      </c>
      <c r="B194" s="9" t="s">
        <v>189</v>
      </c>
      <c r="C194" s="9">
        <v>700</v>
      </c>
      <c r="D194" s="9">
        <v>2</v>
      </c>
      <c r="E194" s="9" t="s">
        <v>16</v>
      </c>
      <c r="F194" s="10">
        <v>1426</v>
      </c>
      <c r="G194" s="10">
        <v>1420</v>
      </c>
      <c r="H194" s="10">
        <v>1412.6</v>
      </c>
      <c r="I194" s="21">
        <f t="shared" ref="I194" si="349">(IF(E194="SELL",F194-G194,IF(E194="BUY",G194-F194)))*C194*D194</f>
        <v>8400</v>
      </c>
      <c r="J194" s="21">
        <f>(IF(E194="SELL",IF(H194="",0,G194-H194),IF(E194="BUY",IF(H194="",0,H194-G194))))*C194*D194</f>
        <v>10360.000000000127</v>
      </c>
      <c r="K194" s="21">
        <f t="shared" ref="K194" si="350">SUM(I194,J194)</f>
        <v>18760.000000000127</v>
      </c>
    </row>
    <row r="195" spans="1:11" ht="15.75">
      <c r="A195" s="8">
        <v>43500</v>
      </c>
      <c r="B195" s="9" t="s">
        <v>173</v>
      </c>
      <c r="C195" s="9">
        <v>700</v>
      </c>
      <c r="D195" s="9">
        <v>2</v>
      </c>
      <c r="E195" s="9" t="s">
        <v>16</v>
      </c>
      <c r="F195" s="10">
        <v>858</v>
      </c>
      <c r="G195" s="10">
        <v>853.2</v>
      </c>
      <c r="H195" s="10">
        <v>838.2</v>
      </c>
      <c r="I195" s="21">
        <f>(IF(E195="SELL",F195-G195,IF(E195="BUY",G195-F195)))*C195*D195</f>
        <v>6719.9999999999363</v>
      </c>
      <c r="J195" s="21">
        <v>0</v>
      </c>
      <c r="K195" s="21">
        <f t="shared" ref="K195" si="351">SUM(I195,J195)</f>
        <v>6719.9999999999363</v>
      </c>
    </row>
    <row r="196" spans="1:11" ht="15.75">
      <c r="A196" s="8">
        <v>43496</v>
      </c>
      <c r="B196" s="9" t="s">
        <v>182</v>
      </c>
      <c r="C196" s="9">
        <v>1500</v>
      </c>
      <c r="D196" s="9">
        <v>2</v>
      </c>
      <c r="E196" s="9" t="s">
        <v>10</v>
      </c>
      <c r="F196" s="10">
        <v>596</v>
      </c>
      <c r="G196" s="10">
        <v>600</v>
      </c>
      <c r="H196" s="10">
        <v>603.79999999999995</v>
      </c>
      <c r="I196" s="21">
        <f t="shared" ref="I196" si="352">(IF(E196="SELL",F196-G196,IF(E196="BUY",G196-F196)))*C196*D196</f>
        <v>12000</v>
      </c>
      <c r="J196" s="21">
        <f>(IF(E196="SELL",IF(H196="",0,G196-H196),IF(E196="BUY",IF(H196="",0,H196-G196))))*C196*D196</f>
        <v>11399.999999999864</v>
      </c>
      <c r="K196" s="21">
        <f t="shared" ref="K196" si="353">SUM(I196,J196)</f>
        <v>23399.999999999862</v>
      </c>
    </row>
    <row r="197" spans="1:11" ht="15.75">
      <c r="A197" s="8">
        <v>43493</v>
      </c>
      <c r="B197" s="9" t="s">
        <v>54</v>
      </c>
      <c r="C197" s="9">
        <v>2250</v>
      </c>
      <c r="D197" s="9">
        <v>2</v>
      </c>
      <c r="E197" s="9" t="s">
        <v>10</v>
      </c>
      <c r="F197" s="10">
        <v>116.5</v>
      </c>
      <c r="G197" s="10">
        <v>117.9</v>
      </c>
      <c r="H197" s="10">
        <v>120.3</v>
      </c>
      <c r="I197" s="21">
        <f t="shared" ref="I197" si="354">(IF(E197="SELL",F197-G197,IF(E197="BUY",G197-F197)))*C197*D197</f>
        <v>6300.0000000000255</v>
      </c>
      <c r="J197" s="21">
        <v>0</v>
      </c>
      <c r="K197" s="21">
        <f t="shared" ref="K197" si="355">SUM(I197,J197)</f>
        <v>6300.0000000000255</v>
      </c>
    </row>
    <row r="198" spans="1:11" ht="15.75">
      <c r="A198" s="8">
        <v>43483</v>
      </c>
      <c r="B198" s="9" t="s">
        <v>60</v>
      </c>
      <c r="C198" s="9">
        <v>600</v>
      </c>
      <c r="D198" s="9">
        <v>2</v>
      </c>
      <c r="E198" s="9" t="s">
        <v>10</v>
      </c>
      <c r="F198" s="10">
        <v>878</v>
      </c>
      <c r="G198" s="10">
        <v>868.2</v>
      </c>
      <c r="H198" s="10">
        <v>0</v>
      </c>
      <c r="I198" s="21">
        <f t="shared" ref="I198" si="356">(IF(E198="SELL",F198-G198,IF(E198="BUY",G198-F198)))*C198*D198</f>
        <v>-11759.999999999945</v>
      </c>
      <c r="J198" s="21">
        <v>0</v>
      </c>
      <c r="K198" s="21">
        <f t="shared" ref="K198" si="357">SUM(I198,J198)</f>
        <v>-11759.999999999945</v>
      </c>
    </row>
    <row r="199" spans="1:11" ht="15.75">
      <c r="A199" s="8">
        <v>43481</v>
      </c>
      <c r="B199" s="9" t="s">
        <v>52</v>
      </c>
      <c r="C199" s="9">
        <v>1300</v>
      </c>
      <c r="D199" s="9">
        <v>2</v>
      </c>
      <c r="E199" s="9" t="s">
        <v>16</v>
      </c>
      <c r="F199" s="10">
        <v>455.3</v>
      </c>
      <c r="G199" s="10">
        <v>452.3</v>
      </c>
      <c r="H199" s="10">
        <v>446.5</v>
      </c>
      <c r="I199" s="21">
        <f t="shared" ref="I199" si="358">(IF(E199="SELL",F199-G199,IF(E199="BUY",G199-F199)))*C199*D199</f>
        <v>7800</v>
      </c>
      <c r="J199" s="21">
        <v>0</v>
      </c>
      <c r="K199" s="21">
        <f t="shared" ref="K199" si="359">SUM(I199,J199)</f>
        <v>7800</v>
      </c>
    </row>
    <row r="200" spans="1:11" ht="15.75">
      <c r="A200" s="8">
        <v>43480</v>
      </c>
      <c r="B200" s="9" t="s">
        <v>60</v>
      </c>
      <c r="C200" s="9">
        <v>600</v>
      </c>
      <c r="D200" s="9">
        <v>2</v>
      </c>
      <c r="E200" s="9" t="s">
        <v>10</v>
      </c>
      <c r="F200" s="10">
        <v>860.2</v>
      </c>
      <c r="G200" s="10">
        <v>864.4</v>
      </c>
      <c r="H200" s="10">
        <v>869</v>
      </c>
      <c r="I200" s="21">
        <f t="shared" ref="I200" si="360">(IF(E200="SELL",F200-G200,IF(E200="BUY",G200-F200)))*C200*D200</f>
        <v>5039.9999999999181</v>
      </c>
      <c r="J200" s="21">
        <v>0</v>
      </c>
      <c r="K200" s="21">
        <f t="shared" ref="K200" si="361">SUM(I200,J200)</f>
        <v>5039.9999999999181</v>
      </c>
    </row>
    <row r="201" spans="1:11" ht="15.75">
      <c r="A201" s="8">
        <v>43476</v>
      </c>
      <c r="B201" s="9" t="s">
        <v>49</v>
      </c>
      <c r="C201" s="9">
        <v>2500</v>
      </c>
      <c r="D201" s="9">
        <v>2</v>
      </c>
      <c r="E201" s="9" t="s">
        <v>10</v>
      </c>
      <c r="F201" s="10">
        <v>163.5</v>
      </c>
      <c r="G201" s="10">
        <v>161</v>
      </c>
      <c r="H201" s="10">
        <v>0</v>
      </c>
      <c r="I201" s="21">
        <f t="shared" ref="I201" si="362">(IF(E201="SELL",F201-G201,IF(E201="BUY",G201-F201)))*C201*D201</f>
        <v>-12500</v>
      </c>
      <c r="J201" s="21">
        <v>0</v>
      </c>
      <c r="K201" s="21">
        <f t="shared" ref="K201" si="363">SUM(I201,J201)</f>
        <v>-12500</v>
      </c>
    </row>
    <row r="202" spans="1:11" ht="15.75">
      <c r="A202" s="8">
        <v>43475</v>
      </c>
      <c r="B202" s="9" t="s">
        <v>188</v>
      </c>
      <c r="C202" s="9">
        <v>1000</v>
      </c>
      <c r="D202" s="9">
        <v>2</v>
      </c>
      <c r="E202" s="9" t="s">
        <v>10</v>
      </c>
      <c r="F202" s="10">
        <v>765.3</v>
      </c>
      <c r="G202" s="10">
        <v>769</v>
      </c>
      <c r="H202" s="10">
        <v>780</v>
      </c>
      <c r="I202" s="21">
        <f t="shared" ref="I202" si="364">(IF(E202="SELL",F202-G202,IF(E202="BUY",G202-F202)))*C202*D202</f>
        <v>7400.0000000000909</v>
      </c>
      <c r="J202" s="21">
        <f>(IF(E202="SELL",IF(H202="",0,G202-H202),IF(E202="BUY",IF(H202="",0,H202-G202))))*C202*D202</f>
        <v>22000</v>
      </c>
      <c r="K202" s="21">
        <f t="shared" ref="K202" si="365">SUM(I202,J202)</f>
        <v>29400.000000000091</v>
      </c>
    </row>
    <row r="203" spans="1:11" ht="15.75">
      <c r="A203" s="8">
        <v>43474</v>
      </c>
      <c r="B203" s="9" t="s">
        <v>187</v>
      </c>
      <c r="C203" s="9">
        <v>400</v>
      </c>
      <c r="D203" s="9">
        <v>2</v>
      </c>
      <c r="E203" s="9" t="s">
        <v>10</v>
      </c>
      <c r="F203" s="10">
        <v>1638.3</v>
      </c>
      <c r="G203" s="10">
        <v>1615</v>
      </c>
      <c r="H203" s="10">
        <v>0</v>
      </c>
      <c r="I203" s="21">
        <f t="shared" ref="I203" si="366">(IF(E203="SELL",F203-G203,IF(E203="BUY",G203-F203)))*C203*D203</f>
        <v>-18639.999999999964</v>
      </c>
      <c r="J203" s="21">
        <v>0</v>
      </c>
      <c r="K203" s="21">
        <f t="shared" ref="K203" si="367">SUM(I203,J203)</f>
        <v>-18639.999999999964</v>
      </c>
    </row>
    <row r="204" spans="1:11" ht="15.75">
      <c r="A204" s="8">
        <v>43474</v>
      </c>
      <c r="B204" s="9" t="s">
        <v>132</v>
      </c>
      <c r="C204" s="9">
        <v>1100</v>
      </c>
      <c r="D204" s="9">
        <v>2</v>
      </c>
      <c r="E204" s="9" t="s">
        <v>10</v>
      </c>
      <c r="F204" s="10">
        <v>454.15</v>
      </c>
      <c r="G204" s="10">
        <v>450.15</v>
      </c>
      <c r="H204" s="10">
        <v>0</v>
      </c>
      <c r="I204" s="21">
        <f t="shared" ref="I204" si="368">(IF(E204="SELL",F204-G204,IF(E204="BUY",G204-F204)))*C204*D204</f>
        <v>-8800</v>
      </c>
      <c r="J204" s="21">
        <v>0</v>
      </c>
      <c r="K204" s="21">
        <f t="shared" ref="K204" si="369">SUM(I204,J204)</f>
        <v>-8800</v>
      </c>
    </row>
    <row r="205" spans="1:11" ht="15.75">
      <c r="A205" s="8">
        <v>43473</v>
      </c>
      <c r="B205" s="9" t="s">
        <v>35</v>
      </c>
      <c r="C205" s="9">
        <v>2000</v>
      </c>
      <c r="D205" s="9">
        <v>2</v>
      </c>
      <c r="E205" s="9" t="s">
        <v>10</v>
      </c>
      <c r="F205" s="10">
        <v>298</v>
      </c>
      <c r="G205" s="10">
        <v>300</v>
      </c>
      <c r="H205" s="10">
        <v>302.3</v>
      </c>
      <c r="I205" s="21">
        <f t="shared" ref="I205" si="370">(IF(E205="SELL",F205-G205,IF(E205="BUY",G205-F205)))*C205*D205</f>
        <v>8000</v>
      </c>
      <c r="J205" s="21">
        <v>0</v>
      </c>
      <c r="K205" s="21">
        <f t="shared" ref="K205" si="371">SUM(I205,J205)</f>
        <v>8000</v>
      </c>
    </row>
    <row r="206" spans="1:11" ht="15.75">
      <c r="A206" s="8">
        <v>43469</v>
      </c>
      <c r="B206" s="9" t="s">
        <v>23</v>
      </c>
      <c r="C206" s="9">
        <v>500</v>
      </c>
      <c r="D206" s="9">
        <v>2</v>
      </c>
      <c r="E206" s="9" t="s">
        <v>16</v>
      </c>
      <c r="F206" s="10">
        <v>885</v>
      </c>
      <c r="G206" s="10">
        <v>880.3</v>
      </c>
      <c r="H206" s="10">
        <v>868.2</v>
      </c>
      <c r="I206" s="21">
        <f>(IF(E206="SELL",F206-G206,IF(E206="BUY",G206-F206)))*C206*D206</f>
        <v>4700.0000000000455</v>
      </c>
      <c r="J206" s="21">
        <f>(IF(E206="SELL",IF(H206="",0,G206-H206),IF(E206="BUY",IF(H206="",0,H206-G206))))*C206*D206</f>
        <v>12099.999999999909</v>
      </c>
      <c r="K206" s="21">
        <f t="shared" ref="K206" si="372">SUM(I206,J206)</f>
        <v>16799.999999999956</v>
      </c>
    </row>
    <row r="207" spans="1:11" ht="15.75">
      <c r="A207" s="8">
        <v>43468</v>
      </c>
      <c r="B207" s="9" t="s">
        <v>93</v>
      </c>
      <c r="C207" s="9">
        <v>1800</v>
      </c>
      <c r="D207" s="9">
        <v>2</v>
      </c>
      <c r="E207" s="9" t="s">
        <v>16</v>
      </c>
      <c r="F207" s="10">
        <v>344.15</v>
      </c>
      <c r="G207" s="10">
        <v>346</v>
      </c>
      <c r="H207" s="10">
        <v>0</v>
      </c>
      <c r="I207" s="21">
        <f t="shared" ref="I207" si="373">(IF(E207="SELL",F207-G207,IF(E207="BUY",G207-F207)))*C207*D207</f>
        <v>-6660.0000000000819</v>
      </c>
      <c r="J207" s="21">
        <v>0</v>
      </c>
      <c r="K207" s="21">
        <f t="shared" ref="K207" si="374">SUM(I207,J207)</f>
        <v>-6660.0000000000819</v>
      </c>
    </row>
    <row r="208" spans="1:11" ht="15.75">
      <c r="A208" s="8">
        <v>43465</v>
      </c>
      <c r="B208" s="9" t="s">
        <v>49</v>
      </c>
      <c r="C208" s="9">
        <v>2500</v>
      </c>
      <c r="D208" s="9">
        <v>2</v>
      </c>
      <c r="E208" s="9" t="s">
        <v>10</v>
      </c>
      <c r="F208" s="10">
        <v>167</v>
      </c>
      <c r="G208" s="10">
        <v>168.5</v>
      </c>
      <c r="H208" s="10">
        <v>171.1</v>
      </c>
      <c r="I208" s="21">
        <f t="shared" ref="I208" si="375">(IF(E208="SELL",F208-G208,IF(E208="BUY",G208-F208)))*C208*D208</f>
        <v>7500</v>
      </c>
      <c r="J208" s="21">
        <v>0</v>
      </c>
      <c r="K208" s="21">
        <f t="shared" ref="K208" si="376">SUM(I208,J208)</f>
        <v>7500</v>
      </c>
    </row>
    <row r="209" spans="1:11" ht="15.75">
      <c r="A209" s="8">
        <v>43462</v>
      </c>
      <c r="B209" s="9" t="s">
        <v>18</v>
      </c>
      <c r="C209" s="9">
        <v>1500</v>
      </c>
      <c r="D209" s="9">
        <v>2</v>
      </c>
      <c r="E209" s="9" t="s">
        <v>10</v>
      </c>
      <c r="F209" s="10">
        <v>505</v>
      </c>
      <c r="G209" s="10">
        <v>510</v>
      </c>
      <c r="H209" s="10">
        <v>515.5</v>
      </c>
      <c r="I209" s="21">
        <f t="shared" ref="I209" si="377">(IF(E209="SELL",F209-G209,IF(E209="BUY",G209-F209)))*C209*D209</f>
        <v>15000</v>
      </c>
      <c r="J209" s="21">
        <v>0</v>
      </c>
      <c r="K209" s="21">
        <f t="shared" ref="K209" si="378">SUM(I209,J209)</f>
        <v>15000</v>
      </c>
    </row>
    <row r="210" spans="1:11" ht="15.75">
      <c r="A210" s="8">
        <v>43461</v>
      </c>
      <c r="B210" s="9" t="s">
        <v>44</v>
      </c>
      <c r="C210" s="9">
        <v>1200</v>
      </c>
      <c r="D210" s="9">
        <v>2</v>
      </c>
      <c r="E210" s="9" t="s">
        <v>10</v>
      </c>
      <c r="F210" s="10">
        <v>268.64999999999998</v>
      </c>
      <c r="G210" s="10">
        <v>273</v>
      </c>
      <c r="H210" s="10">
        <v>280.85000000000002</v>
      </c>
      <c r="I210" s="21">
        <f t="shared" ref="I210" si="379">(IF(E210="SELL",F210-G210,IF(E210="BUY",G210-F210)))*C210*D210</f>
        <v>10440.000000000055</v>
      </c>
      <c r="J210" s="21">
        <v>0</v>
      </c>
      <c r="K210" s="21">
        <f t="shared" ref="K210" si="380">SUM(I210,J210)</f>
        <v>10440.000000000055</v>
      </c>
    </row>
    <row r="211" spans="1:11" ht="15.75">
      <c r="A211" s="8">
        <v>43460</v>
      </c>
      <c r="B211" s="9" t="s">
        <v>27</v>
      </c>
      <c r="C211" s="9">
        <v>1500</v>
      </c>
      <c r="D211" s="19">
        <v>2</v>
      </c>
      <c r="E211" s="9" t="s">
        <v>16</v>
      </c>
      <c r="F211" s="10">
        <v>228</v>
      </c>
      <c r="G211" s="10">
        <v>228</v>
      </c>
      <c r="H211" s="10">
        <v>0</v>
      </c>
      <c r="I211" s="21">
        <f t="shared" ref="I211" si="381">(IF(E211="SELL",F211-G211,IF(E211="BUY",G211-F211)))*C211*D211</f>
        <v>0</v>
      </c>
      <c r="J211" s="21">
        <v>0</v>
      </c>
      <c r="K211" s="21">
        <f t="shared" ref="K211" si="382">SUM(I211,J211)</f>
        <v>0</v>
      </c>
    </row>
    <row r="212" spans="1:11" ht="15.75">
      <c r="A212" s="8">
        <v>43455</v>
      </c>
      <c r="B212" s="9" t="s">
        <v>119</v>
      </c>
      <c r="C212" s="9">
        <v>1600</v>
      </c>
      <c r="D212" s="9">
        <v>2</v>
      </c>
      <c r="E212" s="9" t="s">
        <v>10</v>
      </c>
      <c r="F212" s="10">
        <v>282.60000000000002</v>
      </c>
      <c r="G212" s="10">
        <v>285</v>
      </c>
      <c r="H212" s="10">
        <v>288.2</v>
      </c>
      <c r="I212" s="21">
        <f t="shared" ref="I212" si="383">(IF(E212="SELL",F212-G212,IF(E212="BUY",G212-F212)))*C212*D212</f>
        <v>7679.9999999999272</v>
      </c>
      <c r="J212" s="21">
        <v>0</v>
      </c>
      <c r="K212" s="21">
        <f t="shared" ref="K212" si="384">SUM(I212,J212)</f>
        <v>7679.9999999999272</v>
      </c>
    </row>
    <row r="213" spans="1:11" ht="15.75">
      <c r="A213" s="8">
        <v>43452</v>
      </c>
      <c r="B213" s="9" t="s">
        <v>111</v>
      </c>
      <c r="C213" s="9">
        <v>500</v>
      </c>
      <c r="D213" s="9">
        <v>2</v>
      </c>
      <c r="E213" s="9" t="s">
        <v>10</v>
      </c>
      <c r="F213" s="10">
        <v>2226.1999999999998</v>
      </c>
      <c r="G213" s="10">
        <v>2226.1999999999998</v>
      </c>
      <c r="H213" s="10">
        <v>0</v>
      </c>
      <c r="I213" s="21">
        <f t="shared" ref="I213" si="385">(IF(E213="SELL",F213-G213,IF(E213="BUY",G213-F213)))*C213*D213</f>
        <v>0</v>
      </c>
      <c r="J213" s="21">
        <v>0</v>
      </c>
      <c r="K213" s="21">
        <v>0</v>
      </c>
    </row>
    <row r="214" spans="1:11" ht="15.75">
      <c r="A214" s="8">
        <v>43451</v>
      </c>
      <c r="B214" s="9" t="s">
        <v>23</v>
      </c>
      <c r="C214" s="9">
        <v>500</v>
      </c>
      <c r="D214" s="9">
        <v>2</v>
      </c>
      <c r="E214" s="9" t="s">
        <v>10</v>
      </c>
      <c r="F214" s="10">
        <v>820</v>
      </c>
      <c r="G214" s="10">
        <v>830</v>
      </c>
      <c r="H214" s="10">
        <v>838.3</v>
      </c>
      <c r="I214" s="21">
        <f t="shared" ref="I214" si="386">(IF(E214="SELL",F214-G214,IF(E214="BUY",G214-F214)))*C214*D214</f>
        <v>10000</v>
      </c>
      <c r="J214" s="21">
        <f>(IF(E214="SELL",IF(H214="",0,G214-H214),IF(E214="BUY",IF(H214="",0,H214-G214))))*C214*D214</f>
        <v>8299.9999999999545</v>
      </c>
      <c r="K214" s="21">
        <f t="shared" ref="K214" si="387">SUM(I214,J214)</f>
        <v>18299.999999999956</v>
      </c>
    </row>
    <row r="215" spans="1:11" ht="15.75">
      <c r="A215" s="8">
        <v>43451</v>
      </c>
      <c r="B215" s="9" t="s">
        <v>37</v>
      </c>
      <c r="C215" s="9">
        <v>900</v>
      </c>
      <c r="D215" s="9">
        <v>2</v>
      </c>
      <c r="E215" s="9" t="s">
        <v>16</v>
      </c>
      <c r="F215" s="10">
        <v>635</v>
      </c>
      <c r="G215" s="10">
        <v>630.20000000000005</v>
      </c>
      <c r="H215" s="10">
        <v>623.5</v>
      </c>
      <c r="I215" s="21">
        <f t="shared" ref="I215" si="388">(IF(E215="SELL",F215-G215,IF(E215="BUY",G215-F215)))*C215*D215</f>
        <v>8639.9999999999181</v>
      </c>
      <c r="J215" s="21">
        <v>0</v>
      </c>
      <c r="K215" s="21">
        <f t="shared" ref="K215" si="389">SUM(I215,J215)</f>
        <v>8639.9999999999181</v>
      </c>
    </row>
    <row r="216" spans="1:11" ht="15.75">
      <c r="A216" s="8">
        <v>43447</v>
      </c>
      <c r="B216" s="9" t="s">
        <v>86</v>
      </c>
      <c r="C216" s="9">
        <v>600</v>
      </c>
      <c r="D216" s="9">
        <v>2</v>
      </c>
      <c r="E216" s="9" t="s">
        <v>10</v>
      </c>
      <c r="F216" s="10">
        <v>1176.2</v>
      </c>
      <c r="G216" s="10">
        <v>1185.3</v>
      </c>
      <c r="H216" s="10">
        <v>1196.2</v>
      </c>
      <c r="I216" s="21">
        <f t="shared" ref="I216" si="390">(IF(E216="SELL",F216-G216,IF(E216="BUY",G216-F216)))*C216*D216</f>
        <v>10919.999999999891</v>
      </c>
      <c r="J216" s="21">
        <f>(IF(E216="SELL",IF(H216="",0,G216-H216),IF(E216="BUY",IF(H216="",0,H216-G216))))*C216*D216</f>
        <v>13080.000000000109</v>
      </c>
      <c r="K216" s="21">
        <f t="shared" ref="K216" si="391">SUM(I216,J216)</f>
        <v>24000</v>
      </c>
    </row>
    <row r="217" spans="1:11" ht="15.75">
      <c r="A217" s="8">
        <v>43446</v>
      </c>
      <c r="B217" s="9" t="s">
        <v>76</v>
      </c>
      <c r="C217" s="9">
        <v>1250</v>
      </c>
      <c r="D217" s="9">
        <v>2</v>
      </c>
      <c r="E217" s="9" t="s">
        <v>10</v>
      </c>
      <c r="F217" s="10">
        <v>638</v>
      </c>
      <c r="G217" s="10">
        <v>641</v>
      </c>
      <c r="H217" s="10">
        <v>645</v>
      </c>
      <c r="I217" s="21">
        <f t="shared" ref="I217" si="392">(IF(E217="SELL",F217-G217,IF(E217="BUY",G217-F217)))*C217*D217</f>
        <v>7500</v>
      </c>
      <c r="J217" s="21">
        <f>(IF(E217="SELL",IF(H217="",0,G217-H217),IF(E217="BUY",IF(H217="",0,H217-G217))))*C217*D217</f>
        <v>10000</v>
      </c>
      <c r="K217" s="21">
        <f t="shared" ref="K217" si="393">SUM(I217,J217)</f>
        <v>17500</v>
      </c>
    </row>
    <row r="218" spans="1:11" ht="15.75">
      <c r="A218" s="8">
        <v>43446</v>
      </c>
      <c r="B218" s="9" t="s">
        <v>184</v>
      </c>
      <c r="C218" s="9">
        <v>500</v>
      </c>
      <c r="D218" s="9">
        <v>2</v>
      </c>
      <c r="E218" s="9" t="s">
        <v>10</v>
      </c>
      <c r="F218" s="10">
        <v>735</v>
      </c>
      <c r="G218" s="10">
        <v>726.2</v>
      </c>
      <c r="H218" s="10">
        <v>0</v>
      </c>
      <c r="I218" s="21">
        <f t="shared" ref="I218" si="394">(IF(E218="SELL",F218-G218,IF(E218="BUY",G218-F218)))*C218*D218</f>
        <v>-8799.9999999999545</v>
      </c>
      <c r="J218" s="21">
        <v>0</v>
      </c>
      <c r="K218" s="21">
        <f t="shared" ref="K218" si="395">SUM(I218,J218)</f>
        <v>-8799.9999999999545</v>
      </c>
    </row>
    <row r="219" spans="1:11" ht="15.75">
      <c r="A219" s="8">
        <v>43444</v>
      </c>
      <c r="B219" s="9" t="s">
        <v>60</v>
      </c>
      <c r="C219" s="9">
        <v>600</v>
      </c>
      <c r="D219" s="9">
        <v>2</v>
      </c>
      <c r="E219" s="9" t="s">
        <v>10</v>
      </c>
      <c r="F219" s="10">
        <v>862</v>
      </c>
      <c r="G219" s="10">
        <v>868.2</v>
      </c>
      <c r="H219" s="10">
        <v>876</v>
      </c>
      <c r="I219" s="21">
        <f t="shared" ref="I219" si="396">(IF(E219="SELL",F219-G219,IF(E219="BUY",G219-F219)))*C219*D219</f>
        <v>7440.0000000000546</v>
      </c>
      <c r="J219" s="21">
        <f>(IF(E219="SELL",IF(H219="",0,G219-H219),IF(E219="BUY",IF(H219="",0,H219-G219))))*C219*D219</f>
        <v>9359.9999999999454</v>
      </c>
      <c r="K219" s="21">
        <f t="shared" ref="K219" si="397">SUM(I219,J219)</f>
        <v>16800</v>
      </c>
    </row>
    <row r="220" spans="1:11" ht="15.75">
      <c r="A220" s="8">
        <v>43440</v>
      </c>
      <c r="B220" s="9" t="s">
        <v>18</v>
      </c>
      <c r="C220" s="9">
        <v>1500</v>
      </c>
      <c r="D220" s="9">
        <v>2</v>
      </c>
      <c r="E220" s="9" t="s">
        <v>16</v>
      </c>
      <c r="F220" s="10">
        <v>410</v>
      </c>
      <c r="G220" s="10">
        <v>405.3</v>
      </c>
      <c r="H220" s="10">
        <v>399.2</v>
      </c>
      <c r="I220" s="21">
        <f t="shared" ref="I220" si="398">(IF(E220="SELL",F220-G220,IF(E220="BUY",G220-F220)))*C220*D220</f>
        <v>14099.999999999965</v>
      </c>
      <c r="J220" s="21">
        <f>(IF(E220="SELL",IF(H220="",0,G220-H220),IF(E220="BUY",IF(H220="",0,H220-G220))))*C220*D220</f>
        <v>18300.000000000069</v>
      </c>
      <c r="K220" s="21">
        <f t="shared" ref="K220" si="399">SUM(I220,J220)</f>
        <v>32400.000000000036</v>
      </c>
    </row>
    <row r="221" spans="1:11" ht="15.75">
      <c r="A221" s="8">
        <v>43440</v>
      </c>
      <c r="B221" s="9" t="s">
        <v>59</v>
      </c>
      <c r="C221" s="9">
        <v>250</v>
      </c>
      <c r="D221" s="9">
        <v>2</v>
      </c>
      <c r="E221" s="9" t="s">
        <v>16</v>
      </c>
      <c r="F221" s="10">
        <v>2458.3000000000002</v>
      </c>
      <c r="G221" s="10">
        <v>2438</v>
      </c>
      <c r="H221" s="10">
        <v>2415.3000000000002</v>
      </c>
      <c r="I221" s="21">
        <f t="shared" ref="I221" si="400">(IF(E221="SELL",F221-G221,IF(E221="BUY",G221-F221)))*C221*D221</f>
        <v>10150.000000000091</v>
      </c>
      <c r="J221" s="21">
        <v>0</v>
      </c>
      <c r="K221" s="21">
        <f t="shared" ref="K221" si="401">SUM(I221,J221)</f>
        <v>10150.000000000091</v>
      </c>
    </row>
    <row r="222" spans="1:11" ht="15.75">
      <c r="A222" s="8">
        <v>43440</v>
      </c>
      <c r="B222" s="9" t="s">
        <v>135</v>
      </c>
      <c r="C222" s="9">
        <v>4000</v>
      </c>
      <c r="D222" s="9">
        <v>2</v>
      </c>
      <c r="E222" s="9" t="s">
        <v>10</v>
      </c>
      <c r="F222" s="10">
        <v>47.1</v>
      </c>
      <c r="G222" s="10">
        <v>46</v>
      </c>
      <c r="H222" s="10">
        <v>0</v>
      </c>
      <c r="I222" s="21">
        <f t="shared" ref="I222" si="402">(IF(E222="SELL",F222-G222,IF(E222="BUY",G222-F222)))*C222*D222</f>
        <v>-8800.0000000000109</v>
      </c>
      <c r="J222" s="21">
        <v>0</v>
      </c>
      <c r="K222" s="21">
        <f t="shared" ref="K222" si="403">SUM(I222,J222)</f>
        <v>-8800.0000000000109</v>
      </c>
    </row>
    <row r="223" spans="1:11" ht="15.75">
      <c r="A223" s="8">
        <v>43439</v>
      </c>
      <c r="B223" s="9" t="s">
        <v>131</v>
      </c>
      <c r="C223" s="9">
        <v>1200</v>
      </c>
      <c r="D223" s="9">
        <v>2</v>
      </c>
      <c r="E223" s="9" t="s">
        <v>16</v>
      </c>
      <c r="F223" s="10">
        <v>429</v>
      </c>
      <c r="G223" s="10">
        <v>426</v>
      </c>
      <c r="H223" s="10">
        <v>422.3</v>
      </c>
      <c r="I223" s="21">
        <f t="shared" ref="I223" si="404">(IF(E223="SELL",F223-G223,IF(E223="BUY",G223-F223)))*C223*D223</f>
        <v>7200</v>
      </c>
      <c r="J223" s="21">
        <f>(IF(E223="SELL",IF(H223="",0,G223-H223),IF(E223="BUY",IF(H223="",0,H223-G223))))*C223*D223</f>
        <v>8879.9999999999727</v>
      </c>
      <c r="K223" s="21">
        <f t="shared" ref="K223" si="405">SUM(I223,J223)</f>
        <v>16079.999999999973</v>
      </c>
    </row>
    <row r="224" spans="1:11" ht="15.75">
      <c r="A224" s="8">
        <v>43438</v>
      </c>
      <c r="B224" s="9" t="s">
        <v>184</v>
      </c>
      <c r="C224" s="9">
        <v>500</v>
      </c>
      <c r="D224" s="9">
        <v>2</v>
      </c>
      <c r="E224" s="9" t="s">
        <v>10</v>
      </c>
      <c r="F224" s="10">
        <v>800</v>
      </c>
      <c r="G224" s="10">
        <v>810.1</v>
      </c>
      <c r="H224" s="10">
        <v>815.5</v>
      </c>
      <c r="I224" s="21">
        <f t="shared" ref="I224" si="406">(IF(E224="SELL",F224-G224,IF(E224="BUY",G224-F224)))*C224*D224</f>
        <v>10100.000000000022</v>
      </c>
      <c r="J224" s="21">
        <f>(IF(E224="SELL",IF(H224="",0,G224-H224),IF(E224="BUY",IF(H224="",0,H224-G224))))*C224*D224</f>
        <v>5399.9999999999773</v>
      </c>
      <c r="K224" s="21">
        <f t="shared" ref="K224" si="407">SUM(I224,J224)</f>
        <v>15500</v>
      </c>
    </row>
    <row r="225" spans="1:11" ht="15.75">
      <c r="A225" s="8">
        <v>43437</v>
      </c>
      <c r="B225" s="9" t="s">
        <v>49</v>
      </c>
      <c r="C225" s="9">
        <v>2400</v>
      </c>
      <c r="D225" s="9">
        <v>2</v>
      </c>
      <c r="E225" s="9" t="s">
        <v>10</v>
      </c>
      <c r="F225" s="10">
        <v>160.30000000000001</v>
      </c>
      <c r="G225" s="10">
        <v>162.5</v>
      </c>
      <c r="H225" s="10">
        <v>165</v>
      </c>
      <c r="I225" s="21">
        <f t="shared" ref="I225" si="408">(IF(E225="SELL",F225-G225,IF(E225="BUY",G225-F225)))*C225*D225</f>
        <v>10559.999999999945</v>
      </c>
      <c r="J225" s="21">
        <f>(IF(E225="SELL",IF(H225="",0,G225-H225),IF(E225="BUY",IF(H225="",0,H225-G225))))*C225*D225</f>
        <v>12000</v>
      </c>
      <c r="K225" s="21">
        <f t="shared" ref="K225" si="409">SUM(I225,J225)</f>
        <v>22559.999999999945</v>
      </c>
    </row>
    <row r="226" spans="1:11" ht="15.75">
      <c r="A226" s="8">
        <v>43434</v>
      </c>
      <c r="B226" s="9" t="s">
        <v>44</v>
      </c>
      <c r="C226" s="9">
        <v>1200</v>
      </c>
      <c r="D226" s="9">
        <v>2</v>
      </c>
      <c r="E226" s="9" t="s">
        <v>16</v>
      </c>
      <c r="F226" s="10">
        <v>306</v>
      </c>
      <c r="G226" s="10">
        <v>303.8</v>
      </c>
      <c r="H226" s="10">
        <v>300</v>
      </c>
      <c r="I226" s="21">
        <f t="shared" ref="I226" si="410">(IF(E226="SELL",F226-G226,IF(E226="BUY",G226-F226)))*C226*D226</f>
        <v>5279.9999999999727</v>
      </c>
      <c r="J226" s="21">
        <v>0</v>
      </c>
      <c r="K226" s="21">
        <f t="shared" ref="K226" si="411">SUM(I226,J226)</f>
        <v>5279.9999999999727</v>
      </c>
    </row>
    <row r="227" spans="1:11" ht="15.75">
      <c r="A227" s="8">
        <v>43433</v>
      </c>
      <c r="B227" s="9" t="s">
        <v>44</v>
      </c>
      <c r="C227" s="9">
        <v>1200</v>
      </c>
      <c r="D227" s="9">
        <v>2</v>
      </c>
      <c r="E227" s="9" t="s">
        <v>10</v>
      </c>
      <c r="F227" s="10">
        <v>310.10000000000002</v>
      </c>
      <c r="G227" s="10">
        <v>315</v>
      </c>
      <c r="H227" s="10">
        <v>320</v>
      </c>
      <c r="I227" s="21">
        <f t="shared" ref="I227" si="412">(IF(E227="SELL",F227-G227,IF(E227="BUY",G227-F227)))*C227*D227</f>
        <v>11759.999999999945</v>
      </c>
      <c r="J227" s="21">
        <v>0</v>
      </c>
      <c r="K227" s="21">
        <f t="shared" ref="K227" si="413">SUM(I227,J227)</f>
        <v>11759.999999999945</v>
      </c>
    </row>
    <row r="228" spans="1:11" ht="15.75">
      <c r="A228" s="8">
        <v>43431</v>
      </c>
      <c r="B228" s="9" t="s">
        <v>59</v>
      </c>
      <c r="C228" s="9">
        <v>500</v>
      </c>
      <c r="D228" s="9">
        <v>2</v>
      </c>
      <c r="E228" s="9" t="s">
        <v>10</v>
      </c>
      <c r="F228" s="10">
        <v>2400.5</v>
      </c>
      <c r="G228" s="10">
        <v>2400.5</v>
      </c>
      <c r="H228" s="10">
        <v>0</v>
      </c>
      <c r="I228" s="21">
        <f t="shared" ref="I228" si="414">(IF(E228="SELL",F228-G228,IF(E228="BUY",G228-F228)))*C228*D228</f>
        <v>0</v>
      </c>
      <c r="J228" s="21">
        <v>0</v>
      </c>
      <c r="K228" s="21">
        <f t="shared" ref="K228" si="415">SUM(I228,J228)</f>
        <v>0</v>
      </c>
    </row>
    <row r="229" spans="1:11" ht="15.75">
      <c r="A229" s="8">
        <v>43430</v>
      </c>
      <c r="B229" s="9" t="s">
        <v>141</v>
      </c>
      <c r="C229" s="9">
        <v>8000</v>
      </c>
      <c r="D229" s="9">
        <v>2</v>
      </c>
      <c r="E229" s="9" t="s">
        <v>16</v>
      </c>
      <c r="F229" s="10">
        <v>84.65</v>
      </c>
      <c r="G229" s="10">
        <v>83.5</v>
      </c>
      <c r="H229" s="10">
        <v>82</v>
      </c>
      <c r="I229" s="21">
        <f t="shared" ref="I229" si="416">(IF(E229="SELL",F229-G229,IF(E229="BUY",G229-F229)))*C229*D229</f>
        <v>18400.000000000091</v>
      </c>
      <c r="J229" s="21">
        <v>0</v>
      </c>
      <c r="K229" s="21">
        <f t="shared" ref="K229" si="417">SUM(I229,J229)</f>
        <v>18400.000000000091</v>
      </c>
    </row>
    <row r="230" spans="1:11" ht="15.75">
      <c r="A230" s="8">
        <v>43426</v>
      </c>
      <c r="B230" s="9" t="s">
        <v>83</v>
      </c>
      <c r="C230" s="9">
        <v>400</v>
      </c>
      <c r="D230" s="9">
        <v>2</v>
      </c>
      <c r="E230" s="9" t="s">
        <v>10</v>
      </c>
      <c r="F230" s="10">
        <v>985.3</v>
      </c>
      <c r="G230" s="10">
        <v>990.2</v>
      </c>
      <c r="H230" s="10">
        <v>996</v>
      </c>
      <c r="I230" s="21">
        <f t="shared" ref="I230" si="418">(IF(E230="SELL",F230-G230,IF(E230="BUY",G230-F230)))*C230*D230</f>
        <v>3920.0000000000728</v>
      </c>
      <c r="J230" s="21">
        <f>(IF(E230="SELL",IF(H230="",0,G230-H230),IF(E230="BUY",IF(H230="",0,H230-G230))))*C230*D230</f>
        <v>4639.9999999999636</v>
      </c>
      <c r="K230" s="21">
        <f t="shared" ref="K230" si="419">SUM(I230,J230)</f>
        <v>8560.0000000000364</v>
      </c>
    </row>
    <row r="231" spans="1:11" ht="15.75">
      <c r="A231" s="8">
        <v>43425</v>
      </c>
      <c r="B231" s="9" t="s">
        <v>186</v>
      </c>
      <c r="C231" s="9">
        <v>1000</v>
      </c>
      <c r="D231" s="9">
        <v>2</v>
      </c>
      <c r="E231" s="9" t="s">
        <v>10</v>
      </c>
      <c r="F231" s="10">
        <v>790</v>
      </c>
      <c r="G231" s="10">
        <v>795.5</v>
      </c>
      <c r="H231" s="10">
        <v>803</v>
      </c>
      <c r="I231" s="21">
        <f t="shared" ref="I231" si="420">(IF(E231="SELL",F231-G231,IF(E231="BUY",G231-F231)))*C231*D231</f>
        <v>11000</v>
      </c>
      <c r="J231" s="21">
        <f>(IF(E231="SELL",IF(H231="",0,G231-H231),IF(E231="BUY",IF(H231="",0,H231-G231))))*C231*D231</f>
        <v>15000</v>
      </c>
      <c r="K231" s="21">
        <f t="shared" ref="K231" si="421">SUM(I231,J231)</f>
        <v>26000</v>
      </c>
    </row>
    <row r="232" spans="1:11" ht="15.75">
      <c r="A232" s="8">
        <v>43424</v>
      </c>
      <c r="B232" s="9" t="s">
        <v>72</v>
      </c>
      <c r="C232" s="9">
        <v>1400</v>
      </c>
      <c r="D232" s="9">
        <v>2</v>
      </c>
      <c r="E232" s="9" t="s">
        <v>10</v>
      </c>
      <c r="F232" s="10">
        <v>503</v>
      </c>
      <c r="G232" s="10">
        <v>506</v>
      </c>
      <c r="H232" s="10">
        <v>510.5</v>
      </c>
      <c r="I232" s="21">
        <f t="shared" ref="I232" si="422">(IF(E232="SELL",F232-G232,IF(E232="BUY",G232-F232)))*C232*D232</f>
        <v>8400</v>
      </c>
      <c r="J232" s="21">
        <f>(IF(E232="SELL",IF(H232="",0,G232-H232),IF(E232="BUY",IF(H232="",0,H232-G232))))*C232*D232</f>
        <v>12600</v>
      </c>
      <c r="K232" s="21">
        <f t="shared" ref="K232" si="423">SUM(I232,J232)</f>
        <v>21000</v>
      </c>
    </row>
    <row r="233" spans="1:11" ht="15.75">
      <c r="A233" s="8">
        <v>43423</v>
      </c>
      <c r="B233" s="9" t="s">
        <v>169</v>
      </c>
      <c r="C233" s="9">
        <v>500</v>
      </c>
      <c r="D233" s="9">
        <v>2</v>
      </c>
      <c r="E233" s="9" t="s">
        <v>16</v>
      </c>
      <c r="F233" s="10">
        <v>933</v>
      </c>
      <c r="G233" s="10">
        <v>926</v>
      </c>
      <c r="H233" s="10">
        <v>920.3</v>
      </c>
      <c r="I233" s="21">
        <f t="shared" ref="I233" si="424">(IF(E233="SELL",F233-G233,IF(E233="BUY",G233-F233)))*C233*D233</f>
        <v>7000</v>
      </c>
      <c r="J233" s="21">
        <v>0</v>
      </c>
      <c r="K233" s="21">
        <f t="shared" ref="K233" si="425">SUM(I233,J233)</f>
        <v>7000</v>
      </c>
    </row>
    <row r="234" spans="1:11" ht="15.75">
      <c r="A234" s="8">
        <v>43419</v>
      </c>
      <c r="B234" s="9" t="s">
        <v>184</v>
      </c>
      <c r="C234" s="9">
        <v>500</v>
      </c>
      <c r="D234" s="9">
        <v>2</v>
      </c>
      <c r="E234" s="9" t="s">
        <v>16</v>
      </c>
      <c r="F234" s="10">
        <v>836</v>
      </c>
      <c r="G234" s="10">
        <v>830</v>
      </c>
      <c r="H234" s="10">
        <v>820</v>
      </c>
      <c r="I234" s="21">
        <f t="shared" ref="I234" si="426">(IF(E234="SELL",F234-G234,IF(E234="BUY",G234-F234)))*C234*D234</f>
        <v>6000</v>
      </c>
      <c r="J234" s="21">
        <f>(IF(E234="SELL",IF(H234="",0,G234-H234),IF(E234="BUY",IF(H234="",0,H234-G234))))*C234*D234</f>
        <v>10000</v>
      </c>
      <c r="K234" s="21">
        <f t="shared" ref="K234" si="427">SUM(I234,J234)</f>
        <v>16000</v>
      </c>
    </row>
    <row r="235" spans="1:11" ht="15.75">
      <c r="A235" s="8">
        <v>43418</v>
      </c>
      <c r="B235" s="9" t="s">
        <v>185</v>
      </c>
      <c r="C235" s="9">
        <v>900</v>
      </c>
      <c r="D235" s="9">
        <v>2</v>
      </c>
      <c r="E235" s="9" t="s">
        <v>16</v>
      </c>
      <c r="F235" s="10">
        <v>526</v>
      </c>
      <c r="G235" s="10">
        <v>523.04999999999995</v>
      </c>
      <c r="H235" s="10">
        <v>520.29999999999995</v>
      </c>
      <c r="I235" s="21">
        <f t="shared" ref="I235" si="428">(IF(E235="SELL",F235-G235,IF(E235="BUY",G235-F235)))*C235*D235</f>
        <v>5310.0000000000819</v>
      </c>
      <c r="J235" s="21">
        <v>0</v>
      </c>
      <c r="K235" s="21">
        <f t="shared" ref="K235" si="429">SUM(I235,J235)</f>
        <v>5310.0000000000819</v>
      </c>
    </row>
    <row r="236" spans="1:11" ht="15.75">
      <c r="A236" s="8">
        <v>43417</v>
      </c>
      <c r="B236" s="9" t="s">
        <v>184</v>
      </c>
      <c r="C236" s="9">
        <v>500</v>
      </c>
      <c r="D236" s="9">
        <v>2</v>
      </c>
      <c r="E236" s="9" t="s">
        <v>16</v>
      </c>
      <c r="F236" s="10">
        <v>848.2</v>
      </c>
      <c r="G236" s="10">
        <v>848.2</v>
      </c>
      <c r="H236" s="10">
        <v>0</v>
      </c>
      <c r="I236" s="21">
        <f t="shared" ref="I236" si="430">(IF(E236="SELL",F236-G236,IF(E236="BUY",G236-F236)))*C236*D236</f>
        <v>0</v>
      </c>
      <c r="J236" s="21">
        <v>0</v>
      </c>
      <c r="K236" s="21">
        <f t="shared" ref="K236" si="431">SUM(I236,J236)</f>
        <v>0</v>
      </c>
    </row>
    <row r="237" spans="1:11" ht="15.75">
      <c r="A237" s="8">
        <v>43416</v>
      </c>
      <c r="B237" s="9" t="s">
        <v>59</v>
      </c>
      <c r="C237" s="9">
        <v>500</v>
      </c>
      <c r="D237" s="9">
        <v>2</v>
      </c>
      <c r="E237" s="9" t="s">
        <v>10</v>
      </c>
      <c r="F237" s="10">
        <v>2323</v>
      </c>
      <c r="G237" s="10">
        <v>2331.5</v>
      </c>
      <c r="H237" s="10">
        <v>2355</v>
      </c>
      <c r="I237" s="21">
        <f t="shared" ref="I237" si="432">(IF(E237="SELL",F237-G237,IF(E237="BUY",G237-F237)))*C237*D237</f>
        <v>8500</v>
      </c>
      <c r="J237" s="21">
        <v>0</v>
      </c>
      <c r="K237" s="21">
        <f t="shared" ref="K237" si="433">SUM(I237,J237)</f>
        <v>8500</v>
      </c>
    </row>
    <row r="238" spans="1:11" ht="15.75">
      <c r="A238" s="8">
        <v>43416</v>
      </c>
      <c r="B238" s="9" t="s">
        <v>184</v>
      </c>
      <c r="C238" s="9">
        <v>500</v>
      </c>
      <c r="D238" s="9">
        <v>2</v>
      </c>
      <c r="E238" s="9" t="s">
        <v>10</v>
      </c>
      <c r="F238" s="10">
        <v>875.3</v>
      </c>
      <c r="G238" s="10">
        <v>880.2</v>
      </c>
      <c r="H238" s="10">
        <v>886</v>
      </c>
      <c r="I238" s="21">
        <f t="shared" ref="I238" si="434">(IF(E238="SELL",F238-G238,IF(E238="BUY",G238-F238)))*C238*D238</f>
        <v>4900.0000000000909</v>
      </c>
      <c r="J238" s="21">
        <v>0</v>
      </c>
      <c r="K238" s="21">
        <f t="shared" ref="K238" si="435">SUM(I238,J238)</f>
        <v>4900.0000000000909</v>
      </c>
    </row>
    <row r="239" spans="1:11" ht="15.75">
      <c r="A239" s="8">
        <v>43413</v>
      </c>
      <c r="B239" s="9" t="s">
        <v>183</v>
      </c>
      <c r="C239" s="9">
        <v>350</v>
      </c>
      <c r="D239" s="9">
        <v>2</v>
      </c>
      <c r="E239" s="9" t="s">
        <v>10</v>
      </c>
      <c r="F239" s="10">
        <v>1196</v>
      </c>
      <c r="G239" s="10">
        <v>1215.5</v>
      </c>
      <c r="H239" s="10">
        <v>1230</v>
      </c>
      <c r="I239" s="21">
        <f t="shared" ref="I239" si="436">(IF(E239="SELL",F239-G239,IF(E239="BUY",G239-F239)))*C239*D239</f>
        <v>13650</v>
      </c>
      <c r="J239" s="21">
        <f>(IF(E239="SELL",IF(H239="",0,G239-H239),IF(E239="BUY",IF(H239="",0,H239-G239))))*C239*D239</f>
        <v>10150</v>
      </c>
      <c r="K239" s="21">
        <f t="shared" ref="K239" si="437">SUM(I239,J239)</f>
        <v>23800</v>
      </c>
    </row>
    <row r="240" spans="1:11" ht="15.75">
      <c r="A240" s="8">
        <v>43406</v>
      </c>
      <c r="B240" s="9" t="s">
        <v>172</v>
      </c>
      <c r="C240" s="9">
        <v>12000</v>
      </c>
      <c r="D240" s="9">
        <v>2</v>
      </c>
      <c r="E240" s="9" t="s">
        <v>10</v>
      </c>
      <c r="F240" s="10">
        <v>71</v>
      </c>
      <c r="G240" s="10">
        <v>70</v>
      </c>
      <c r="H240" s="10">
        <v>0</v>
      </c>
      <c r="I240" s="21">
        <f t="shared" ref="I240" si="438">(IF(E240="SELL",F240-G240,IF(E240="BUY",G240-F240)))*C240*D240</f>
        <v>-24000</v>
      </c>
      <c r="J240" s="21">
        <v>0</v>
      </c>
      <c r="K240" s="21">
        <f t="shared" ref="K240" si="439">SUM(I240,J240)</f>
        <v>-24000</v>
      </c>
    </row>
    <row r="241" spans="1:11" ht="15.75">
      <c r="A241" s="8">
        <v>43405</v>
      </c>
      <c r="B241" s="9" t="s">
        <v>182</v>
      </c>
      <c r="C241" s="9">
        <v>1500</v>
      </c>
      <c r="D241" s="9">
        <v>2</v>
      </c>
      <c r="E241" s="9" t="s">
        <v>10</v>
      </c>
      <c r="F241" s="10">
        <v>510.5</v>
      </c>
      <c r="G241" s="10">
        <v>513.45000000000005</v>
      </c>
      <c r="H241" s="10">
        <v>520.29999999999995</v>
      </c>
      <c r="I241" s="21">
        <f t="shared" ref="I241" si="440">(IF(E241="SELL",F241-G241,IF(E241="BUY",G241-F241)))*C241*D241</f>
        <v>8850.0000000001364</v>
      </c>
      <c r="J241" s="21">
        <v>0</v>
      </c>
      <c r="K241" s="21">
        <f t="shared" ref="K241" si="441">SUM(I241,J241)</f>
        <v>8850.0000000001364</v>
      </c>
    </row>
    <row r="242" spans="1:11" ht="15.75">
      <c r="A242" s="8">
        <v>43404</v>
      </c>
      <c r="B242" s="9" t="s">
        <v>60</v>
      </c>
      <c r="C242" s="9">
        <v>1200</v>
      </c>
      <c r="D242" s="19">
        <v>2</v>
      </c>
      <c r="E242" s="9" t="s">
        <v>16</v>
      </c>
      <c r="F242" s="10">
        <v>800</v>
      </c>
      <c r="G242" s="10">
        <v>796.2</v>
      </c>
      <c r="H242" s="10">
        <v>790.2</v>
      </c>
      <c r="I242" s="21">
        <f>(IF(E242="SELL",F242-G242,IF(E242="BUY",G242-F242)))*C242*D242</f>
        <v>9119.9999999998909</v>
      </c>
      <c r="J242" s="21">
        <v>0</v>
      </c>
      <c r="K242" s="21">
        <f t="shared" ref="K242" si="442">SUM(I242,J242)</f>
        <v>9119.9999999998909</v>
      </c>
    </row>
    <row r="243" spans="1:11" ht="15.75">
      <c r="A243" s="8">
        <v>43402</v>
      </c>
      <c r="B243" s="9" t="s">
        <v>27</v>
      </c>
      <c r="C243" s="9">
        <v>1500</v>
      </c>
      <c r="D243" s="19">
        <v>2</v>
      </c>
      <c r="E243" s="9" t="s">
        <v>10</v>
      </c>
      <c r="F243" s="10">
        <v>183.5</v>
      </c>
      <c r="G243" s="10">
        <v>186</v>
      </c>
      <c r="H243" s="10">
        <v>192</v>
      </c>
      <c r="I243" s="21">
        <f t="shared" ref="I243" si="443">(IF(E243="SELL",F243-G243,IF(E243="BUY",G243-F243)))*C243*D243</f>
        <v>7500</v>
      </c>
      <c r="J243" s="21">
        <v>0</v>
      </c>
      <c r="K243" s="21">
        <f t="shared" ref="K243" si="444">SUM(I243,J243)</f>
        <v>7500</v>
      </c>
    </row>
    <row r="244" spans="1:11" ht="15.75">
      <c r="A244" s="8">
        <v>43402</v>
      </c>
      <c r="B244" s="9" t="s">
        <v>79</v>
      </c>
      <c r="C244" s="9">
        <v>750</v>
      </c>
      <c r="D244" s="19">
        <v>2</v>
      </c>
      <c r="E244" s="9" t="s">
        <v>10</v>
      </c>
      <c r="F244" s="10">
        <v>1206.5</v>
      </c>
      <c r="G244" s="10">
        <v>1215.3</v>
      </c>
      <c r="H244" s="10">
        <v>1230.2</v>
      </c>
      <c r="I244" s="21">
        <f t="shared" ref="I244" si="445">(IF(E244="SELL",F244-G244,IF(E244="BUY",G244-F244)))*C244*D244</f>
        <v>13199.999999999931</v>
      </c>
      <c r="J244" s="21">
        <f>(IF(E244="SELL",IF(H244="",0,G244-H244),IF(E244="BUY",IF(H244="",0,H244-G244))))*C244*D244</f>
        <v>22350.000000000138</v>
      </c>
      <c r="K244" s="21">
        <f t="shared" ref="K244" si="446">SUM(I244,J244)</f>
        <v>35550.000000000073</v>
      </c>
    </row>
    <row r="245" spans="1:11" ht="15.75">
      <c r="A245" s="8">
        <v>43399</v>
      </c>
      <c r="B245" s="9" t="s">
        <v>76</v>
      </c>
      <c r="C245" s="9">
        <v>1250</v>
      </c>
      <c r="D245" s="19">
        <v>2</v>
      </c>
      <c r="E245" s="9" t="s">
        <v>16</v>
      </c>
      <c r="F245" s="10">
        <v>526.5</v>
      </c>
      <c r="G245" s="10">
        <v>520.29999999999995</v>
      </c>
      <c r="H245" s="10">
        <v>516.65</v>
      </c>
      <c r="I245" s="21">
        <f>(IF(E245="SELL",F245-G245,IF(E245="BUY",G245-F245)))*C245*D245</f>
        <v>15500.000000000113</v>
      </c>
      <c r="J245" s="21">
        <f>(IF(E245="SELL",IF(H245="",0,G245-H245),IF(E245="BUY",IF(H245="",0,H245-G245))))*C245*D245</f>
        <v>9124.9999999999436</v>
      </c>
      <c r="K245" s="21">
        <f t="shared" ref="K245" si="447">SUM(I245,J245)</f>
        <v>24625.000000000058</v>
      </c>
    </row>
    <row r="246" spans="1:11" ht="15.75">
      <c r="A246" s="8">
        <v>43396</v>
      </c>
      <c r="B246" s="9" t="s">
        <v>116</v>
      </c>
      <c r="C246" s="9">
        <v>1500</v>
      </c>
      <c r="D246" s="19">
        <v>2</v>
      </c>
      <c r="E246" s="9" t="s">
        <v>16</v>
      </c>
      <c r="F246" s="10">
        <v>360.5</v>
      </c>
      <c r="G246" s="10">
        <v>356.5</v>
      </c>
      <c r="H246" s="10">
        <v>350.3</v>
      </c>
      <c r="I246" s="21">
        <f t="shared" ref="I246" si="448">(IF(E246="SELL",F246-G246,IF(E246="BUY",G246-F246)))*C246*D246</f>
        <v>12000</v>
      </c>
      <c r="J246" s="21">
        <f>(IF(E246="SELL",IF(H246="",0,G246-H246),IF(E246="BUY",IF(H246="",0,H246-G246))))*C246*D246</f>
        <v>18599.999999999967</v>
      </c>
      <c r="K246" s="21">
        <f t="shared" ref="K246" si="449">SUM(I246,J246)</f>
        <v>30599.999999999967</v>
      </c>
    </row>
    <row r="247" spans="1:11" ht="15.75">
      <c r="A247" s="8">
        <v>43396</v>
      </c>
      <c r="B247" s="9" t="s">
        <v>60</v>
      </c>
      <c r="C247" s="9">
        <v>1200</v>
      </c>
      <c r="D247" s="19">
        <v>2</v>
      </c>
      <c r="E247" s="9" t="s">
        <v>10</v>
      </c>
      <c r="F247" s="10">
        <v>813.2</v>
      </c>
      <c r="G247" s="10">
        <v>818.2</v>
      </c>
      <c r="H247" s="10">
        <v>826</v>
      </c>
      <c r="I247" s="21">
        <f t="shared" ref="I247" si="450">(IF(E247="SELL",F247-G247,IF(E247="BUY",G247-F247)))*C247*D247</f>
        <v>12000</v>
      </c>
      <c r="J247" s="21">
        <v>0</v>
      </c>
      <c r="K247" s="21">
        <f t="shared" ref="K247" si="451">SUM(I247,J247)</f>
        <v>12000</v>
      </c>
    </row>
    <row r="248" spans="1:11" ht="15.75">
      <c r="A248" s="8">
        <v>43395</v>
      </c>
      <c r="B248" s="9" t="s">
        <v>59</v>
      </c>
      <c r="C248" s="9">
        <v>500</v>
      </c>
      <c r="D248" s="9">
        <v>2</v>
      </c>
      <c r="E248" s="9" t="s">
        <v>16</v>
      </c>
      <c r="F248" s="10">
        <v>2138.3000000000002</v>
      </c>
      <c r="G248" s="10">
        <v>2130.1999999999998</v>
      </c>
      <c r="H248" s="10">
        <v>2115.6</v>
      </c>
      <c r="I248" s="21">
        <f>(IF(E248="SELL",F248-G248,IF(E248="BUY",G248-F248)))*C248*D248</f>
        <v>8100.0000000003638</v>
      </c>
      <c r="J248" s="21">
        <f>(IF(E248="SELL",IF(H248="",0,G248-H248),IF(E248="BUY",IF(H248="",0,H248-G248))))*C248*D248</f>
        <v>14599.999999999909</v>
      </c>
      <c r="K248" s="21">
        <f t="shared" ref="K248" si="452">SUM(I248,J248)</f>
        <v>22700.000000000273</v>
      </c>
    </row>
    <row r="249" spans="1:11" ht="15.75">
      <c r="A249" s="8">
        <v>43395</v>
      </c>
      <c r="B249" s="9" t="s">
        <v>18</v>
      </c>
      <c r="C249" s="9">
        <v>1500</v>
      </c>
      <c r="D249" s="9">
        <v>2</v>
      </c>
      <c r="E249" s="9" t="s">
        <v>10</v>
      </c>
      <c r="F249" s="10">
        <v>388.2</v>
      </c>
      <c r="G249" s="10">
        <v>392</v>
      </c>
      <c r="H249" s="10">
        <v>396.2</v>
      </c>
      <c r="I249" s="21">
        <f>(IF(E249="SELL",F249-G249,IF(E249="BUY",G249-F249)))*C249*D249</f>
        <v>11400.000000000035</v>
      </c>
      <c r="J249" s="21">
        <f>(IF(E249="SELL",IF(H249="",0,G249-H249),IF(E249="BUY",IF(H249="",0,H249-G249))))*C249*D249</f>
        <v>12599.999999999965</v>
      </c>
      <c r="K249" s="21">
        <f t="shared" ref="K249" si="453">SUM(I249,J249)</f>
        <v>24000</v>
      </c>
    </row>
    <row r="250" spans="1:11" ht="15.75">
      <c r="A250" s="8">
        <v>43395</v>
      </c>
      <c r="B250" s="9" t="s">
        <v>64</v>
      </c>
      <c r="C250" s="9">
        <v>2250</v>
      </c>
      <c r="D250" s="9">
        <v>2</v>
      </c>
      <c r="E250" s="9" t="s">
        <v>16</v>
      </c>
      <c r="F250" s="10">
        <v>165.5</v>
      </c>
      <c r="G250" s="10">
        <v>163.85</v>
      </c>
      <c r="H250" s="10">
        <v>161</v>
      </c>
      <c r="I250" s="21">
        <f t="shared" ref="I250" si="454">(IF(E250="SELL",F250-G250,IF(E250="BUY",G250-F250)))*C250*D250</f>
        <v>7425.0000000000255</v>
      </c>
      <c r="J250" s="21">
        <v>0</v>
      </c>
      <c r="K250" s="21">
        <f t="shared" ref="K250" si="455">SUM(I250,J250)</f>
        <v>7425.0000000000255</v>
      </c>
    </row>
    <row r="251" spans="1:11" ht="15.75">
      <c r="A251" s="8">
        <v>43395</v>
      </c>
      <c r="B251" s="9" t="s">
        <v>59</v>
      </c>
      <c r="C251" s="9">
        <v>500</v>
      </c>
      <c r="D251" s="9">
        <v>2</v>
      </c>
      <c r="E251" s="9" t="s">
        <v>16</v>
      </c>
      <c r="F251" s="10">
        <v>2169.1999999999998</v>
      </c>
      <c r="G251" s="10">
        <v>2190</v>
      </c>
      <c r="H251" s="10">
        <v>0</v>
      </c>
      <c r="I251" s="21">
        <f t="shared" ref="I251" si="456">(IF(E251="SELL",F251-G251,IF(E251="BUY",G251-F251)))*C251*D251</f>
        <v>-20800.000000000182</v>
      </c>
      <c r="J251" s="21">
        <v>0</v>
      </c>
      <c r="K251" s="21">
        <f t="shared" ref="K251" si="457">SUM(I251,J251)</f>
        <v>-20800.000000000182</v>
      </c>
    </row>
    <row r="252" spans="1:11" ht="15.75">
      <c r="A252" s="8">
        <v>43392</v>
      </c>
      <c r="B252" s="9" t="s">
        <v>79</v>
      </c>
      <c r="C252" s="9">
        <v>750</v>
      </c>
      <c r="D252" s="9">
        <v>2</v>
      </c>
      <c r="E252" s="9" t="s">
        <v>10</v>
      </c>
      <c r="F252" s="10">
        <v>1238.6500000000001</v>
      </c>
      <c r="G252" s="10">
        <v>1246</v>
      </c>
      <c r="H252" s="10">
        <v>1256</v>
      </c>
      <c r="I252" s="21">
        <f t="shared" ref="I252" si="458">(IF(E252="SELL",F252-G252,IF(E252="BUY",G252-F252)))*C252*D252</f>
        <v>11024.999999999864</v>
      </c>
      <c r="J252" s="21">
        <f t="shared" ref="J252" si="459">(IF(E252="SELL",IF(H252="",0,G252-H252),IF(E252="BUY",IF(H252="",0,H252-G252))))*C252*D252</f>
        <v>15000</v>
      </c>
      <c r="K252" s="21">
        <f t="shared" ref="K252" si="460">SUM(I252,J252)</f>
        <v>26024.999999999862</v>
      </c>
    </row>
    <row r="253" spans="1:11" ht="15.75">
      <c r="A253" s="8">
        <v>43390</v>
      </c>
      <c r="B253" s="9" t="s">
        <v>120</v>
      </c>
      <c r="C253" s="9">
        <v>4000</v>
      </c>
      <c r="D253" s="9">
        <v>2</v>
      </c>
      <c r="E253" s="9" t="s">
        <v>10</v>
      </c>
      <c r="F253" s="10">
        <v>160.1</v>
      </c>
      <c r="G253" s="10">
        <v>161.55000000000001</v>
      </c>
      <c r="H253" s="10">
        <v>163.5</v>
      </c>
      <c r="I253" s="21">
        <f t="shared" ref="I253" si="461">(IF(E253="SELL",F253-G253,IF(E253="BUY",G253-F253)))*C253*D253</f>
        <v>11600.000000000136</v>
      </c>
      <c r="J253" s="21">
        <f>(IF(E253="SELL",IF(H253="",0,G253-H253),IF(E253="BUY",IF(H253="",0,H253-G253))))*C253*D253</f>
        <v>15599.999999999909</v>
      </c>
      <c r="K253" s="21">
        <f t="shared" ref="K253" si="462">SUM(I253,J253)</f>
        <v>27200.000000000044</v>
      </c>
    </row>
    <row r="254" spans="1:11" ht="15.75">
      <c r="A254" s="8">
        <v>43390</v>
      </c>
      <c r="B254" s="9" t="s">
        <v>181</v>
      </c>
      <c r="C254" s="9">
        <v>2500</v>
      </c>
      <c r="D254" s="9">
        <v>2</v>
      </c>
      <c r="E254" s="9" t="s">
        <v>10</v>
      </c>
      <c r="F254" s="10">
        <v>421.5</v>
      </c>
      <c r="G254" s="10">
        <v>418</v>
      </c>
      <c r="H254" s="10">
        <v>0</v>
      </c>
      <c r="I254" s="21">
        <f t="shared" ref="I254" si="463">(IF(E254="SELL",F254-G254,IF(E254="BUY",G254-F254)))*C254*D254</f>
        <v>-17500</v>
      </c>
      <c r="J254" s="21">
        <v>0</v>
      </c>
      <c r="K254" s="21">
        <f t="shared" ref="K254" si="464">SUM(I254,J254)</f>
        <v>-17500</v>
      </c>
    </row>
    <row r="255" spans="1:11" ht="15.75">
      <c r="A255" s="8">
        <v>43389</v>
      </c>
      <c r="B255" s="9" t="s">
        <v>60</v>
      </c>
      <c r="C255" s="9">
        <v>1200</v>
      </c>
      <c r="D255" s="9">
        <v>2</v>
      </c>
      <c r="E255" s="9" t="s">
        <v>10</v>
      </c>
      <c r="F255" s="10">
        <v>988.2</v>
      </c>
      <c r="G255" s="10">
        <v>992.6</v>
      </c>
      <c r="H255" s="10">
        <v>998.2</v>
      </c>
      <c r="I255" s="21">
        <f t="shared" ref="I255" si="465">(IF(E255="SELL",F255-G255,IF(E255="BUY",G255-F255)))*C255*D255</f>
        <v>10559.999999999945</v>
      </c>
      <c r="J255" s="21">
        <f>(IF(E255="SELL",IF(H255="",0,G255-H255),IF(E255="BUY",IF(H255="",0,H255-G255))))*C255*D255</f>
        <v>13440.000000000055</v>
      </c>
      <c r="K255" s="21">
        <f t="shared" ref="K255" si="466">SUM(I255,J255)</f>
        <v>24000</v>
      </c>
    </row>
    <row r="256" spans="1:11" ht="15.75">
      <c r="A256" s="8">
        <v>43384</v>
      </c>
      <c r="B256" s="9" t="s">
        <v>131</v>
      </c>
      <c r="C256" s="9">
        <v>1200</v>
      </c>
      <c r="D256" s="9">
        <v>2</v>
      </c>
      <c r="E256" s="9" t="s">
        <v>10</v>
      </c>
      <c r="F256" s="10">
        <v>376</v>
      </c>
      <c r="G256" s="10">
        <v>376</v>
      </c>
      <c r="H256" s="10">
        <v>0</v>
      </c>
      <c r="I256" s="21">
        <f t="shared" ref="I256" si="467">(IF(E256="SELL",F256-G256,IF(E256="BUY",G256-F256)))*C256*D256</f>
        <v>0</v>
      </c>
      <c r="J256" s="21">
        <v>0</v>
      </c>
      <c r="K256" s="21">
        <f t="shared" ref="K256" si="468">SUM(I256,J256)</f>
        <v>0</v>
      </c>
    </row>
    <row r="257" spans="1:11" ht="15.75">
      <c r="A257" s="8">
        <v>43383</v>
      </c>
      <c r="B257" s="9" t="s">
        <v>54</v>
      </c>
      <c r="C257" s="9">
        <v>4500</v>
      </c>
      <c r="D257" s="9">
        <v>2</v>
      </c>
      <c r="E257" s="9" t="s">
        <v>10</v>
      </c>
      <c r="F257" s="10">
        <v>204.6</v>
      </c>
      <c r="G257" s="10">
        <v>206</v>
      </c>
      <c r="H257" s="10">
        <v>573</v>
      </c>
      <c r="I257" s="21">
        <f t="shared" ref="I257" si="469">(IF(E257="SELL",F257-G257,IF(E257="BUY",G257-F257)))*C257*D257</f>
        <v>12600.000000000051</v>
      </c>
      <c r="J257" s="21">
        <v>0</v>
      </c>
      <c r="K257" s="21">
        <f t="shared" ref="K257" si="470">SUM(I257,J257)</f>
        <v>12600.000000000051</v>
      </c>
    </row>
    <row r="258" spans="1:11" ht="15.75">
      <c r="A258" s="8">
        <v>43382</v>
      </c>
      <c r="B258" s="9" t="s">
        <v>20</v>
      </c>
      <c r="C258" s="9">
        <v>1250</v>
      </c>
      <c r="D258" s="9">
        <v>2</v>
      </c>
      <c r="E258" s="9" t="s">
        <v>16</v>
      </c>
      <c r="F258" s="10">
        <v>579</v>
      </c>
      <c r="G258" s="10">
        <v>576.20000000000005</v>
      </c>
      <c r="H258" s="10">
        <v>573</v>
      </c>
      <c r="I258" s="21">
        <f t="shared" ref="I258" si="471">(IF(E258="SELL",F258-G258,IF(E258="BUY",G258-F258)))*C258*D258</f>
        <v>6999.9999999998863</v>
      </c>
      <c r="J258" s="21">
        <f>(IF(E258="SELL",IF(H258="",0,G258-H258),IF(E258="BUY",IF(H258="",0,H258-G258))))*C258*D258</f>
        <v>8000.0000000001137</v>
      </c>
      <c r="K258" s="21">
        <f t="shared" ref="K258" si="472">SUM(I258,J258)</f>
        <v>15000</v>
      </c>
    </row>
    <row r="259" spans="1:11" ht="15.75">
      <c r="A259" s="8">
        <v>43381</v>
      </c>
      <c r="B259" s="9" t="s">
        <v>59</v>
      </c>
      <c r="C259" s="9">
        <v>500</v>
      </c>
      <c r="D259" s="9">
        <v>2</v>
      </c>
      <c r="E259" s="9" t="s">
        <v>10</v>
      </c>
      <c r="F259" s="10">
        <v>2010.1</v>
      </c>
      <c r="G259" s="10">
        <v>2020.1</v>
      </c>
      <c r="H259" s="10">
        <v>2030</v>
      </c>
      <c r="I259" s="21">
        <f t="shared" ref="I259" si="473">(IF(E259="SELL",F259-G259,IF(E259="BUY",G259-F259)))*C259*D259</f>
        <v>10000</v>
      </c>
      <c r="J259" s="21">
        <f>(IF(E259="SELL",IF(H259="",0,G259-H259),IF(E259="BUY",IF(H259="",0,H259-G259))))*C259*D259</f>
        <v>9900.0000000000909</v>
      </c>
      <c r="K259" s="21">
        <f t="shared" ref="K259" si="474">SUM(I259,J259)</f>
        <v>19900.000000000091</v>
      </c>
    </row>
    <row r="260" spans="1:11" ht="15.75">
      <c r="A260" s="8">
        <v>43378</v>
      </c>
      <c r="B260" s="9" t="s">
        <v>50</v>
      </c>
      <c r="C260" s="9">
        <v>3000</v>
      </c>
      <c r="D260" s="9">
        <v>2</v>
      </c>
      <c r="E260" s="9" t="s">
        <v>16</v>
      </c>
      <c r="F260" s="10">
        <v>366.8</v>
      </c>
      <c r="G260" s="10">
        <v>365</v>
      </c>
      <c r="H260" s="10">
        <v>362</v>
      </c>
      <c r="I260" s="21">
        <f t="shared" ref="I260" si="475">(IF(E260="SELL",F260-G260,IF(E260="BUY",G260-F260)))*C260*D260</f>
        <v>10800.000000000069</v>
      </c>
      <c r="J260" s="21">
        <f>(IF(E260="SELL",IF(H260="",0,G260-H260),IF(E260="BUY",IF(H260="",0,H260-G260))))*C260*D260</f>
        <v>18000</v>
      </c>
      <c r="K260" s="21">
        <f t="shared" ref="K260" si="476">SUM(I260,J260)</f>
        <v>28800.000000000069</v>
      </c>
    </row>
    <row r="261" spans="1:11" ht="15.75">
      <c r="A261" s="8">
        <v>43377</v>
      </c>
      <c r="B261" s="9" t="s">
        <v>180</v>
      </c>
      <c r="C261" s="9">
        <v>2750</v>
      </c>
      <c r="D261" s="9">
        <v>2</v>
      </c>
      <c r="E261" s="9" t="s">
        <v>16</v>
      </c>
      <c r="F261" s="10">
        <v>236.5</v>
      </c>
      <c r="G261" s="10">
        <v>235</v>
      </c>
      <c r="H261" s="10">
        <v>323.3</v>
      </c>
      <c r="I261" s="21">
        <f t="shared" ref="I261" si="477">(IF(E261="SELL",F261-G261,IF(E261="BUY",G261-F261)))*C261*D261</f>
        <v>8250</v>
      </c>
      <c r="J261" s="21">
        <v>0</v>
      </c>
      <c r="K261" s="21">
        <f t="shared" ref="K261" si="478">SUM(I261,J261)</f>
        <v>8250</v>
      </c>
    </row>
    <row r="262" spans="1:11" ht="15.75">
      <c r="A262" s="8">
        <v>43376</v>
      </c>
      <c r="B262" s="9" t="s">
        <v>131</v>
      </c>
      <c r="C262" s="9">
        <v>1200</v>
      </c>
      <c r="D262" s="9">
        <v>2</v>
      </c>
      <c r="E262" s="9" t="s">
        <v>16</v>
      </c>
      <c r="F262" s="10">
        <v>390</v>
      </c>
      <c r="G262" s="10">
        <v>385.3</v>
      </c>
      <c r="H262" s="10">
        <v>380</v>
      </c>
      <c r="I262" s="21">
        <f t="shared" ref="I262" si="479">(IF(E262="SELL",F262-G262,IF(E262="BUY",G262-F262)))*C262*D262</f>
        <v>11279.999999999973</v>
      </c>
      <c r="J262" s="21">
        <f>(IF(E262="SELL",IF(H262="",0,G262-H262),IF(E262="BUY",IF(H262="",0,H262-G262))))*C262*D262</f>
        <v>12720.000000000027</v>
      </c>
      <c r="K262" s="21">
        <f t="shared" ref="K262" si="480">SUM(I262,J262)</f>
        <v>24000</v>
      </c>
    </row>
    <row r="263" spans="1:11" ht="15.75">
      <c r="A263" s="8">
        <v>43371</v>
      </c>
      <c r="B263" s="9" t="s">
        <v>59</v>
      </c>
      <c r="C263" s="9">
        <v>500</v>
      </c>
      <c r="D263" s="9">
        <v>2</v>
      </c>
      <c r="E263" s="9" t="s">
        <v>16</v>
      </c>
      <c r="F263" s="10">
        <v>2200</v>
      </c>
      <c r="G263" s="10">
        <v>2190</v>
      </c>
      <c r="H263" s="10">
        <v>2165</v>
      </c>
      <c r="I263" s="21">
        <f t="shared" ref="I263" si="481">(IF(E263="SELL",F263-G263,IF(E263="BUY",G263-F263)))*C263*D263</f>
        <v>10000</v>
      </c>
      <c r="J263" s="21">
        <f>(IF(E263="SELL",IF(H263="",0,G263-H263),IF(E263="BUY",IF(H263="",0,H263-G263))))*C263*D263</f>
        <v>25000</v>
      </c>
      <c r="K263" s="21">
        <f t="shared" ref="K263" si="482">SUM(I263,J263)</f>
        <v>35000</v>
      </c>
    </row>
    <row r="264" spans="1:11" ht="15.75">
      <c r="A264" s="8">
        <v>43371</v>
      </c>
      <c r="B264" s="9" t="s">
        <v>73</v>
      </c>
      <c r="C264" s="9">
        <v>800</v>
      </c>
      <c r="D264" s="9">
        <v>2</v>
      </c>
      <c r="E264" s="9" t="s">
        <v>16</v>
      </c>
      <c r="F264" s="10">
        <v>491</v>
      </c>
      <c r="G264" s="10">
        <v>488.2</v>
      </c>
      <c r="H264" s="10">
        <v>483</v>
      </c>
      <c r="I264" s="21">
        <f t="shared" ref="I264" si="483">(IF(E264="SELL",F264-G264,IF(E264="BUY",G264-F264)))*C264*D264</f>
        <v>4480.0000000000182</v>
      </c>
      <c r="J264" s="21">
        <v>0</v>
      </c>
      <c r="K264" s="21">
        <f t="shared" ref="K264" si="484">SUM(I264,J264)</f>
        <v>4480.0000000000182</v>
      </c>
    </row>
    <row r="265" spans="1:11" ht="15.75">
      <c r="A265" s="8">
        <v>43368</v>
      </c>
      <c r="B265" s="9" t="s">
        <v>135</v>
      </c>
      <c r="C265" s="9">
        <v>4000</v>
      </c>
      <c r="D265" s="9">
        <v>2</v>
      </c>
      <c r="E265" s="9" t="s">
        <v>10</v>
      </c>
      <c r="F265" s="10">
        <v>223.5</v>
      </c>
      <c r="G265" s="10">
        <v>226.5</v>
      </c>
      <c r="H265" s="10">
        <v>227.5</v>
      </c>
      <c r="I265" s="21">
        <f t="shared" ref="I265" si="485">(IF(E265="SELL",F265-G265,IF(E265="BUY",G265-F265)))*C265*D265</f>
        <v>24000</v>
      </c>
      <c r="J265" s="21">
        <f>(IF(E265="SELL",IF(H265="",0,G265-H265),IF(E265="BUY",IF(H265="",0,H265-G265))))*C265*D265</f>
        <v>8000</v>
      </c>
      <c r="K265" s="21">
        <f t="shared" ref="K265" si="486">SUM(I265,J265)</f>
        <v>32000</v>
      </c>
    </row>
    <row r="266" spans="1:11" ht="15.75">
      <c r="A266" s="8">
        <v>43367</v>
      </c>
      <c r="B266" s="9" t="s">
        <v>135</v>
      </c>
      <c r="C266" s="9">
        <v>4000</v>
      </c>
      <c r="D266" s="9">
        <v>2</v>
      </c>
      <c r="E266" s="9" t="s">
        <v>10</v>
      </c>
      <c r="F266" s="10">
        <v>211</v>
      </c>
      <c r="G266" s="10">
        <v>212.8</v>
      </c>
      <c r="H266" s="10">
        <v>215</v>
      </c>
      <c r="I266" s="21">
        <f t="shared" ref="I266" si="487">(IF(E266="SELL",F266-G266,IF(E266="BUY",G266-F266)))*C266*D266</f>
        <v>14400.000000000091</v>
      </c>
      <c r="J266" s="21">
        <f>(IF(E266="SELL",IF(H266="",0,G266-H266),IF(E266="BUY",IF(H266="",0,H266-G266))))*C266*D266</f>
        <v>17599.999999999909</v>
      </c>
      <c r="K266" s="21">
        <f t="shared" ref="K266" si="488">SUM(I266,J266)</f>
        <v>32000</v>
      </c>
    </row>
    <row r="267" spans="1:11" ht="15.75">
      <c r="A267" s="8">
        <v>43367</v>
      </c>
      <c r="B267" s="9" t="s">
        <v>179</v>
      </c>
      <c r="C267" s="9">
        <v>3200</v>
      </c>
      <c r="D267" s="9">
        <v>2</v>
      </c>
      <c r="E267" s="9" t="s">
        <v>10</v>
      </c>
      <c r="F267" s="10">
        <v>299</v>
      </c>
      <c r="G267" s="10">
        <v>299.55</v>
      </c>
      <c r="H267" s="10">
        <v>2565</v>
      </c>
      <c r="I267" s="21">
        <f t="shared" ref="I267" si="489">(IF(E267="SELL",F267-G267,IF(E267="BUY",G267-F267)))*C267*D267</f>
        <v>3520.0000000000728</v>
      </c>
      <c r="J267" s="21">
        <v>0</v>
      </c>
      <c r="K267" s="21">
        <f t="shared" ref="K267" si="490">SUM(I267,J267)</f>
        <v>3520.0000000000728</v>
      </c>
    </row>
    <row r="268" spans="1:11" ht="15.75">
      <c r="A268" s="8">
        <v>43364</v>
      </c>
      <c r="B268" s="9" t="s">
        <v>72</v>
      </c>
      <c r="C268" s="9">
        <v>1400</v>
      </c>
      <c r="D268" s="9">
        <v>2</v>
      </c>
      <c r="E268" s="9" t="s">
        <v>10</v>
      </c>
      <c r="F268" s="10">
        <v>505</v>
      </c>
      <c r="G268" s="10">
        <v>508</v>
      </c>
      <c r="H268" s="10">
        <v>513</v>
      </c>
      <c r="I268" s="21">
        <f t="shared" ref="I268" si="491">(IF(E268="SELL",F268-G268,IF(E268="BUY",G268-F268)))*C268*D268</f>
        <v>8400</v>
      </c>
      <c r="J268" s="21">
        <f>(IF(E268="SELL",IF(H268="",0,G268-H268),IF(E268="BUY",IF(H268="",0,H268-G268))))*C268*D268</f>
        <v>14000</v>
      </c>
      <c r="K268" s="21">
        <f t="shared" ref="K268" si="492">SUM(I268,J268)</f>
        <v>22400</v>
      </c>
    </row>
    <row r="269" spans="1:11" ht="15.75">
      <c r="A269" s="8">
        <v>43362</v>
      </c>
      <c r="B269" s="9" t="s">
        <v>178</v>
      </c>
      <c r="C269" s="9">
        <v>500</v>
      </c>
      <c r="D269" s="9">
        <v>2</v>
      </c>
      <c r="E269" s="9" t="s">
        <v>10</v>
      </c>
      <c r="F269" s="10">
        <v>1395.3</v>
      </c>
      <c r="G269" s="10">
        <v>1405</v>
      </c>
      <c r="H269" s="10">
        <v>2565</v>
      </c>
      <c r="I269" s="21">
        <f t="shared" ref="I269" si="493">(IF(E269="SELL",F269-G269,IF(E269="BUY",G269-F269)))*C269*D269</f>
        <v>9700.0000000000455</v>
      </c>
      <c r="J269" s="21">
        <v>0</v>
      </c>
      <c r="K269" s="21">
        <f t="shared" ref="K269" si="494">SUM(I269,J269)</f>
        <v>9700.0000000000455</v>
      </c>
    </row>
    <row r="270" spans="1:11" ht="15.75">
      <c r="A270" s="8">
        <v>43361</v>
      </c>
      <c r="B270" s="9" t="s">
        <v>59</v>
      </c>
      <c r="C270" s="9">
        <v>500</v>
      </c>
      <c r="D270" s="9">
        <v>2</v>
      </c>
      <c r="E270" s="9" t="s">
        <v>16</v>
      </c>
      <c r="F270" s="10">
        <v>2592</v>
      </c>
      <c r="G270" s="10">
        <v>2583</v>
      </c>
      <c r="H270" s="10">
        <v>2565</v>
      </c>
      <c r="I270" s="21">
        <f t="shared" ref="I270" si="495">(IF(E270="SELL",F270-G270,IF(E270="BUY",G270-F270)))*C270*D270</f>
        <v>9000</v>
      </c>
      <c r="J270" s="21">
        <v>0</v>
      </c>
      <c r="K270" s="21">
        <f t="shared" ref="K270" si="496">SUM(I270,J270)</f>
        <v>9000</v>
      </c>
    </row>
    <row r="271" spans="1:11" ht="15.75">
      <c r="A271" s="8">
        <v>43360</v>
      </c>
      <c r="B271" s="9" t="s">
        <v>161</v>
      </c>
      <c r="C271" s="9">
        <v>800</v>
      </c>
      <c r="D271" s="9">
        <v>2</v>
      </c>
      <c r="E271" s="9" t="s">
        <v>10</v>
      </c>
      <c r="F271" s="10">
        <v>515.79999999999995</v>
      </c>
      <c r="G271" s="10">
        <v>519.35</v>
      </c>
      <c r="H271" s="10">
        <v>526</v>
      </c>
      <c r="I271" s="21">
        <f t="shared" ref="I271" si="497">(IF(E271="SELL",F271-G271,IF(E271="BUY",G271-F271)))*C271*D271</f>
        <v>5680.0000000001091</v>
      </c>
      <c r="J271" s="21">
        <v>0</v>
      </c>
      <c r="K271" s="21">
        <f t="shared" ref="K271" si="498">SUM(I271,J271)</f>
        <v>5680.0000000001091</v>
      </c>
    </row>
    <row r="272" spans="1:11" ht="15.75">
      <c r="A272" s="8">
        <v>43360</v>
      </c>
      <c r="B272" s="9" t="s">
        <v>55</v>
      </c>
      <c r="C272" s="9">
        <v>700</v>
      </c>
      <c r="D272" s="9">
        <v>2</v>
      </c>
      <c r="E272" s="9" t="s">
        <v>10</v>
      </c>
      <c r="F272" s="10">
        <v>819</v>
      </c>
      <c r="G272" s="10">
        <v>823</v>
      </c>
      <c r="H272" s="10">
        <v>828</v>
      </c>
      <c r="I272" s="21">
        <f t="shared" ref="I272" si="499">(IF(E272="SELL",F272-G272,IF(E272="BUY",G272-F272)))*C272*D272</f>
        <v>5600</v>
      </c>
      <c r="J272" s="21">
        <v>0</v>
      </c>
      <c r="K272" s="21">
        <f t="shared" ref="K272" si="500">SUM(I272,J272)</f>
        <v>5600</v>
      </c>
    </row>
    <row r="273" spans="1:11" ht="15.75">
      <c r="A273" s="8">
        <v>43355</v>
      </c>
      <c r="B273" s="9" t="s">
        <v>79</v>
      </c>
      <c r="C273" s="9">
        <v>750</v>
      </c>
      <c r="D273" s="9">
        <v>2</v>
      </c>
      <c r="E273" s="9" t="s">
        <v>10</v>
      </c>
      <c r="F273" s="10">
        <v>1313</v>
      </c>
      <c r="G273" s="10">
        <v>1320.3</v>
      </c>
      <c r="H273" s="10">
        <v>1330.2</v>
      </c>
      <c r="I273" s="21">
        <f t="shared" ref="I273" si="501">(IF(E273="SELL",F273-G273,IF(E273="BUY",G273-F273)))*C273*D273</f>
        <v>10949.999999999931</v>
      </c>
      <c r="J273" s="21">
        <f>(IF(E273="SELL",IF(H273="",0,G273-H273),IF(E273="BUY",IF(H273="",0,H273-G273))))*C273*D273</f>
        <v>14850.000000000136</v>
      </c>
      <c r="K273" s="21">
        <f t="shared" ref="K273" si="502">SUM(I273,J273)</f>
        <v>25800.000000000065</v>
      </c>
    </row>
    <row r="274" spans="1:11" ht="15.75">
      <c r="A274" s="8">
        <v>43354</v>
      </c>
      <c r="B274" s="9" t="s">
        <v>129</v>
      </c>
      <c r="C274" s="9">
        <v>1200</v>
      </c>
      <c r="D274" s="9">
        <v>2</v>
      </c>
      <c r="E274" s="9" t="s">
        <v>16</v>
      </c>
      <c r="F274" s="10">
        <v>705.3</v>
      </c>
      <c r="G274" s="10">
        <v>700</v>
      </c>
      <c r="H274" s="10">
        <v>692</v>
      </c>
      <c r="I274" s="21">
        <f t="shared" ref="I274" si="503">(IF(E274="SELL",F274-G274,IF(E274="BUY",G274-F274)))*C274*D274</f>
        <v>12719.999999999891</v>
      </c>
      <c r="J274" s="21">
        <f>(IF(E274="SELL",IF(H274="",0,G274-H274),IF(E274="BUY",IF(H274="",0,H274-G274))))*C274*D274</f>
        <v>19200</v>
      </c>
      <c r="K274" s="21">
        <f t="shared" ref="K274" si="504">SUM(I274,J274)</f>
        <v>31919.999999999891</v>
      </c>
    </row>
    <row r="275" spans="1:11" ht="15.75">
      <c r="A275" s="8">
        <v>43353</v>
      </c>
      <c r="B275" s="9" t="s">
        <v>54</v>
      </c>
      <c r="C275" s="9">
        <v>4500</v>
      </c>
      <c r="D275" s="9">
        <v>2</v>
      </c>
      <c r="E275" s="9" t="s">
        <v>10</v>
      </c>
      <c r="F275" s="10">
        <v>312.5</v>
      </c>
      <c r="G275" s="10">
        <v>311</v>
      </c>
      <c r="H275" s="10">
        <v>0</v>
      </c>
      <c r="I275" s="21">
        <f t="shared" ref="I275" si="505">(IF(E275="SELL",F275-G275,IF(E275="BUY",G275-F275)))*C275*D275</f>
        <v>-13500</v>
      </c>
      <c r="J275" s="21">
        <v>0</v>
      </c>
      <c r="K275" s="21">
        <f t="shared" ref="K275" si="506">SUM(I275,J275)</f>
        <v>-13500</v>
      </c>
    </row>
    <row r="276" spans="1:11" ht="15.75">
      <c r="A276" s="8">
        <v>43350</v>
      </c>
      <c r="B276" s="9" t="s">
        <v>54</v>
      </c>
      <c r="C276" s="9">
        <v>4500</v>
      </c>
      <c r="D276" s="9">
        <v>2</v>
      </c>
      <c r="E276" s="9" t="s">
        <v>16</v>
      </c>
      <c r="F276" s="10">
        <v>308</v>
      </c>
      <c r="G276" s="10">
        <v>306.5</v>
      </c>
      <c r="H276" s="10">
        <v>303.5</v>
      </c>
      <c r="I276" s="21">
        <f t="shared" ref="I276" si="507">(IF(E276="SELL",F276-G276,IF(E276="BUY",G276-F276)))*C276*D276</f>
        <v>13500</v>
      </c>
      <c r="J276" s="21">
        <v>0</v>
      </c>
      <c r="K276" s="21">
        <f t="shared" ref="K276" si="508">SUM(I276,J276)</f>
        <v>13500</v>
      </c>
    </row>
    <row r="277" spans="1:11" ht="15.75">
      <c r="A277" s="8">
        <v>43346</v>
      </c>
      <c r="B277" s="9" t="s">
        <v>39</v>
      </c>
      <c r="C277" s="9">
        <v>4000</v>
      </c>
      <c r="D277" s="9">
        <v>2</v>
      </c>
      <c r="E277" s="9" t="s">
        <v>10</v>
      </c>
      <c r="F277" s="10">
        <v>122</v>
      </c>
      <c r="G277" s="10">
        <v>0</v>
      </c>
      <c r="H277" s="10">
        <v>0</v>
      </c>
      <c r="I277" s="21">
        <v>0</v>
      </c>
      <c r="J277" s="21">
        <f>(IF(E277="SELL",IF(H277="",0,G277-H277),IF(E277="BUY",IF(H277="",0,H277-G277))))*C277*D277</f>
        <v>0</v>
      </c>
      <c r="K277" s="21">
        <f t="shared" ref="K277" si="509">SUM(I277,J277)</f>
        <v>0</v>
      </c>
    </row>
    <row r="278" spans="1:11" ht="15.75">
      <c r="A278" s="8">
        <v>43346</v>
      </c>
      <c r="B278" s="9" t="s">
        <v>135</v>
      </c>
      <c r="C278" s="9">
        <v>4000</v>
      </c>
      <c r="D278" s="9">
        <v>2</v>
      </c>
      <c r="E278" s="9" t="s">
        <v>10</v>
      </c>
      <c r="F278" s="10">
        <v>231.1</v>
      </c>
      <c r="G278" s="10">
        <v>233.5</v>
      </c>
      <c r="H278" s="10">
        <v>235</v>
      </c>
      <c r="I278" s="21">
        <f t="shared" ref="I278" si="510">(IF(E278="SELL",F278-G278,IF(E278="BUY",G278-F278)))*C278*D278</f>
        <v>19200.000000000044</v>
      </c>
      <c r="J278" s="21">
        <f>(IF(E278="SELL",IF(H278="",0,G278-H278),IF(E278="BUY",IF(H278="",0,H278-G278))))*C278*D278</f>
        <v>12000</v>
      </c>
      <c r="K278" s="21">
        <f t="shared" ref="K278" si="511">SUM(I278,J278)</f>
        <v>31200.000000000044</v>
      </c>
    </row>
    <row r="279" spans="1:11" ht="15.75">
      <c r="A279" s="8">
        <v>43343</v>
      </c>
      <c r="B279" s="9" t="s">
        <v>79</v>
      </c>
      <c r="C279" s="9">
        <v>750</v>
      </c>
      <c r="D279" s="9">
        <v>2</v>
      </c>
      <c r="E279" s="9" t="s">
        <v>10</v>
      </c>
      <c r="F279" s="10">
        <v>1371</v>
      </c>
      <c r="G279" s="10">
        <v>1382</v>
      </c>
      <c r="H279" s="10">
        <v>1392</v>
      </c>
      <c r="I279" s="21">
        <f t="shared" ref="I279" si="512">(IF(E279="SELL",F279-G279,IF(E279="BUY",G279-F279)))*C279*D279</f>
        <v>16500</v>
      </c>
      <c r="J279" s="21">
        <f>(IF(E279="SELL",IF(H279="",0,G279-H279),IF(E279="BUY",IF(H279="",0,H279-G279))))*C279*D279</f>
        <v>15000</v>
      </c>
      <c r="K279" s="21">
        <f t="shared" ref="K279" si="513">SUM(I279,J279)</f>
        <v>31500</v>
      </c>
    </row>
    <row r="280" spans="1:11" ht="15.75">
      <c r="A280" s="8">
        <v>43342</v>
      </c>
      <c r="B280" s="9" t="s">
        <v>129</v>
      </c>
      <c r="C280" s="9">
        <v>1200</v>
      </c>
      <c r="D280" s="9">
        <v>2</v>
      </c>
      <c r="E280" s="9" t="s">
        <v>10</v>
      </c>
      <c r="F280" s="10">
        <v>688.2</v>
      </c>
      <c r="G280" s="10">
        <v>696</v>
      </c>
      <c r="H280" s="10">
        <v>703</v>
      </c>
      <c r="I280" s="21">
        <f t="shared" ref="I280:I285" si="514">(IF(E280="SELL",F280-G280,IF(E280="BUY",G280-F280)))*C280*D280</f>
        <v>18719.999999999891</v>
      </c>
      <c r="J280" s="21">
        <v>0</v>
      </c>
      <c r="K280" s="21">
        <f t="shared" ref="K280" si="515">SUM(I280,J280)</f>
        <v>18719.999999999891</v>
      </c>
    </row>
    <row r="281" spans="1:11" ht="15.75">
      <c r="A281" s="8">
        <v>43341</v>
      </c>
      <c r="B281" s="9" t="s">
        <v>134</v>
      </c>
      <c r="C281" s="9">
        <v>4000</v>
      </c>
      <c r="D281" s="9">
        <v>2</v>
      </c>
      <c r="E281" s="9" t="s">
        <v>10</v>
      </c>
      <c r="F281" s="10">
        <v>156.80000000000001</v>
      </c>
      <c r="G281" s="10">
        <v>158.65</v>
      </c>
      <c r="H281" s="10">
        <v>161</v>
      </c>
      <c r="I281" s="21">
        <f t="shared" si="514"/>
        <v>14799.999999999955</v>
      </c>
      <c r="J281" s="21">
        <v>0</v>
      </c>
      <c r="K281" s="21">
        <f t="shared" ref="K281" si="516">SUM(I281,J281)</f>
        <v>14799.999999999955</v>
      </c>
    </row>
    <row r="282" spans="1:11" ht="15.75">
      <c r="A282" s="8">
        <v>43341</v>
      </c>
      <c r="B282" s="9" t="s">
        <v>64</v>
      </c>
      <c r="C282" s="9">
        <v>2250</v>
      </c>
      <c r="D282" s="9">
        <v>2</v>
      </c>
      <c r="E282" s="9" t="s">
        <v>10</v>
      </c>
      <c r="F282" s="10">
        <v>215.5</v>
      </c>
      <c r="G282" s="10">
        <v>218</v>
      </c>
      <c r="H282" s="10">
        <v>220.6</v>
      </c>
      <c r="I282" s="21">
        <f t="shared" si="514"/>
        <v>11250</v>
      </c>
      <c r="J282" s="21">
        <f>(IF(E282="SELL",IF(H282="",0,G282-H282),IF(E282="BUY",IF(H282="",0,H282-G282))))*C282*D282</f>
        <v>11699.999999999975</v>
      </c>
      <c r="K282" s="21">
        <f t="shared" ref="K282" si="517">SUM(I282,J282)</f>
        <v>22949.999999999975</v>
      </c>
    </row>
    <row r="283" spans="1:11" ht="15.75">
      <c r="A283" s="8">
        <v>43340</v>
      </c>
      <c r="B283" s="9" t="s">
        <v>48</v>
      </c>
      <c r="C283" s="9">
        <v>1100</v>
      </c>
      <c r="D283" s="9">
        <v>2</v>
      </c>
      <c r="E283" s="9" t="s">
        <v>10</v>
      </c>
      <c r="F283" s="10">
        <v>902</v>
      </c>
      <c r="G283" s="10">
        <v>906</v>
      </c>
      <c r="H283" s="10">
        <v>915</v>
      </c>
      <c r="I283" s="21">
        <f t="shared" si="514"/>
        <v>8800</v>
      </c>
      <c r="J283" s="21">
        <v>0</v>
      </c>
      <c r="K283" s="21">
        <f t="shared" ref="K283" si="518">SUM(I283,J283)</f>
        <v>8800</v>
      </c>
    </row>
    <row r="284" spans="1:11" ht="15.75">
      <c r="A284" s="8">
        <v>43340</v>
      </c>
      <c r="B284" s="9" t="s">
        <v>79</v>
      </c>
      <c r="C284" s="9">
        <v>1200</v>
      </c>
      <c r="D284" s="9">
        <v>2</v>
      </c>
      <c r="E284" s="9" t="s">
        <v>10</v>
      </c>
      <c r="F284" s="10">
        <v>1360</v>
      </c>
      <c r="G284" s="10">
        <v>1350</v>
      </c>
      <c r="H284" s="10">
        <v>0</v>
      </c>
      <c r="I284" s="21">
        <f t="shared" si="514"/>
        <v>-24000</v>
      </c>
      <c r="J284" s="21">
        <v>0</v>
      </c>
      <c r="K284" s="21">
        <f t="shared" ref="K284" si="519">SUM(I284,J284)</f>
        <v>-24000</v>
      </c>
    </row>
    <row r="285" spans="1:11" ht="15.75">
      <c r="A285" s="8">
        <v>43336</v>
      </c>
      <c r="B285" s="9" t="s">
        <v>129</v>
      </c>
      <c r="C285" s="9">
        <v>1200</v>
      </c>
      <c r="D285" s="9">
        <v>2</v>
      </c>
      <c r="E285" s="9" t="s">
        <v>10</v>
      </c>
      <c r="F285" s="10">
        <v>656</v>
      </c>
      <c r="G285" s="10">
        <v>665</v>
      </c>
      <c r="H285" s="10">
        <v>673</v>
      </c>
      <c r="I285" s="21">
        <f t="shared" si="514"/>
        <v>21600</v>
      </c>
      <c r="J285" s="21">
        <f>(IF(E285="SELL",IF(H285="",0,G285-H285),IF(E285="BUY",IF(H285="",0,H285-G285))))*C285*D285</f>
        <v>19200</v>
      </c>
      <c r="K285" s="21">
        <f t="shared" ref="K285:K295" si="520">SUM(I285,J285)</f>
        <v>40800</v>
      </c>
    </row>
    <row r="286" spans="1:11" ht="15.75">
      <c r="A286" s="8">
        <v>43336</v>
      </c>
      <c r="B286" s="9" t="s">
        <v>59</v>
      </c>
      <c r="C286" s="9">
        <v>500</v>
      </c>
      <c r="D286" s="9">
        <v>2</v>
      </c>
      <c r="E286" s="9" t="s">
        <v>10</v>
      </c>
      <c r="F286" s="10">
        <v>1933</v>
      </c>
      <c r="G286" s="10">
        <v>1945</v>
      </c>
      <c r="H286" s="10">
        <v>0</v>
      </c>
      <c r="I286" s="21">
        <f>(IF(E286="SELL",F286-G286,D286*IF(E286="BUY",G286-F286)))*C286</f>
        <v>12000</v>
      </c>
      <c r="J286" s="21">
        <v>0</v>
      </c>
      <c r="K286" s="21">
        <f t="shared" si="520"/>
        <v>12000</v>
      </c>
    </row>
    <row r="287" spans="1:11" ht="15.75">
      <c r="A287" s="8">
        <v>43335</v>
      </c>
      <c r="B287" s="9" t="s">
        <v>64</v>
      </c>
      <c r="C287" s="9">
        <v>2250</v>
      </c>
      <c r="D287" s="9">
        <v>2</v>
      </c>
      <c r="E287" s="9" t="s">
        <v>16</v>
      </c>
      <c r="F287" s="10">
        <v>203</v>
      </c>
      <c r="G287" s="10">
        <v>200</v>
      </c>
      <c r="H287" s="10">
        <v>0</v>
      </c>
      <c r="I287" s="21">
        <f>(IF(E287="SELL",F287-G287,D287*IF(E287="BUY",G287-F287)))*C287</f>
        <v>6750</v>
      </c>
      <c r="J287" s="21">
        <v>0</v>
      </c>
      <c r="K287" s="21">
        <f t="shared" si="520"/>
        <v>6750</v>
      </c>
    </row>
    <row r="288" spans="1:11" ht="15.75">
      <c r="A288" s="8">
        <v>43332</v>
      </c>
      <c r="B288" s="9" t="s">
        <v>19</v>
      </c>
      <c r="C288" s="9">
        <v>1100</v>
      </c>
      <c r="D288" s="9">
        <v>2</v>
      </c>
      <c r="E288" s="9" t="s">
        <v>10</v>
      </c>
      <c r="F288" s="10">
        <v>1026</v>
      </c>
      <c r="G288" s="10">
        <v>1029</v>
      </c>
      <c r="H288" s="10">
        <v>0</v>
      </c>
      <c r="I288" s="21">
        <f t="shared" ref="I288:I296" si="521">(IF(E288="SELL",F288-G288,IF(E288="BUY",G288-F288)))*C288*D288</f>
        <v>6600</v>
      </c>
      <c r="J288" s="21">
        <v>0</v>
      </c>
      <c r="K288" s="21">
        <f t="shared" si="520"/>
        <v>6600</v>
      </c>
    </row>
    <row r="289" spans="1:11" ht="15.75">
      <c r="A289" s="8">
        <v>43332</v>
      </c>
      <c r="B289" s="9" t="s">
        <v>133</v>
      </c>
      <c r="C289" s="9">
        <v>6000</v>
      </c>
      <c r="D289" s="9">
        <v>2</v>
      </c>
      <c r="E289" s="9" t="s">
        <v>10</v>
      </c>
      <c r="F289" s="10">
        <v>113.8</v>
      </c>
      <c r="G289" s="10">
        <v>112.8</v>
      </c>
      <c r="H289" s="10">
        <v>0</v>
      </c>
      <c r="I289" s="21">
        <f t="shared" si="521"/>
        <v>-12000</v>
      </c>
      <c r="J289" s="21">
        <v>0</v>
      </c>
      <c r="K289" s="21">
        <f t="shared" ref="K289" si="522">SUM(I289,J289)</f>
        <v>-12000</v>
      </c>
    </row>
    <row r="290" spans="1:11" ht="15.75">
      <c r="A290" s="8">
        <v>43326</v>
      </c>
      <c r="B290" s="9" t="s">
        <v>49</v>
      </c>
      <c r="C290" s="9">
        <v>1600</v>
      </c>
      <c r="D290" s="9">
        <v>2</v>
      </c>
      <c r="E290" s="9" t="s">
        <v>10</v>
      </c>
      <c r="F290" s="10">
        <v>299</v>
      </c>
      <c r="G290" s="10">
        <v>299</v>
      </c>
      <c r="H290" s="10">
        <v>0</v>
      </c>
      <c r="I290" s="21">
        <f t="shared" si="521"/>
        <v>0</v>
      </c>
      <c r="J290" s="21">
        <v>0</v>
      </c>
      <c r="K290" s="21">
        <f t="shared" ref="K290" si="523">SUM(I290,J290)</f>
        <v>0</v>
      </c>
    </row>
    <row r="291" spans="1:11" ht="15.75">
      <c r="A291" s="8">
        <v>43325</v>
      </c>
      <c r="B291" s="9" t="s">
        <v>132</v>
      </c>
      <c r="C291" s="9">
        <v>1100</v>
      </c>
      <c r="D291" s="9">
        <v>2</v>
      </c>
      <c r="E291" s="9" t="s">
        <v>16</v>
      </c>
      <c r="F291" s="10">
        <v>557</v>
      </c>
      <c r="G291" s="10">
        <v>554</v>
      </c>
      <c r="H291" s="10">
        <v>552</v>
      </c>
      <c r="I291" s="21">
        <f t="shared" si="521"/>
        <v>6600</v>
      </c>
      <c r="J291" s="21">
        <v>0</v>
      </c>
      <c r="K291" s="21">
        <f t="shared" si="520"/>
        <v>6600</v>
      </c>
    </row>
    <row r="292" spans="1:11" ht="15.75">
      <c r="A292" s="8">
        <v>43318</v>
      </c>
      <c r="B292" s="9" t="s">
        <v>91</v>
      </c>
      <c r="C292" s="9">
        <v>1700</v>
      </c>
      <c r="D292" s="9">
        <v>2</v>
      </c>
      <c r="E292" s="9" t="s">
        <v>10</v>
      </c>
      <c r="F292" s="10">
        <v>386</v>
      </c>
      <c r="G292" s="10">
        <v>388</v>
      </c>
      <c r="H292" s="10">
        <v>390</v>
      </c>
      <c r="I292" s="21">
        <f t="shared" si="521"/>
        <v>6800</v>
      </c>
      <c r="J292" s="21">
        <f>(IF(E292="SELL",IF(H292="",0,G292-H292),IF(E292="BUY",IF(H292="",0,H292-G292))))*C292*D292</f>
        <v>6800</v>
      </c>
      <c r="K292" s="21">
        <f t="shared" ref="K292" si="524">SUM(I292,J292)</f>
        <v>13600</v>
      </c>
    </row>
    <row r="293" spans="1:11" ht="15.75">
      <c r="A293" s="8">
        <v>43315</v>
      </c>
      <c r="B293" s="9" t="s">
        <v>120</v>
      </c>
      <c r="C293" s="9">
        <v>4000</v>
      </c>
      <c r="D293" s="9">
        <v>2</v>
      </c>
      <c r="E293" s="9" t="s">
        <v>10</v>
      </c>
      <c r="F293" s="10">
        <v>203.75</v>
      </c>
      <c r="G293" s="10">
        <v>204.75</v>
      </c>
      <c r="H293" s="10">
        <v>205.6</v>
      </c>
      <c r="I293" s="21">
        <f t="shared" si="521"/>
        <v>8000</v>
      </c>
      <c r="J293" s="21">
        <f>(IF(E293="SELL",IF(H293="",0,G293-H293),IF(E293="BUY",IF(H293="",0,H293-G293))))*C293*D293</f>
        <v>6799.9999999999545</v>
      </c>
      <c r="K293" s="21">
        <f t="shared" si="520"/>
        <v>14799.999999999955</v>
      </c>
    </row>
    <row r="294" spans="1:11" ht="15.75">
      <c r="A294" s="8">
        <v>43314</v>
      </c>
      <c r="B294" s="9" t="s">
        <v>131</v>
      </c>
      <c r="C294" s="9">
        <v>1200</v>
      </c>
      <c r="D294" s="9">
        <v>2</v>
      </c>
      <c r="E294" s="9" t="s">
        <v>10</v>
      </c>
      <c r="F294" s="10">
        <v>517</v>
      </c>
      <c r="G294" s="10">
        <v>520</v>
      </c>
      <c r="H294" s="10">
        <v>523</v>
      </c>
      <c r="I294" s="21">
        <f t="shared" si="521"/>
        <v>7200</v>
      </c>
      <c r="J294" s="21">
        <f>(IF(E294="SELL",IF(H294="",0,G294-H294),IF(E294="BUY",IF(H294="",0,H294-G294))))*C294*D294</f>
        <v>7200</v>
      </c>
      <c r="K294" s="21">
        <f t="shared" ref="K294" si="525">SUM(I294,J294)</f>
        <v>14400</v>
      </c>
    </row>
    <row r="295" spans="1:11" ht="15.75">
      <c r="A295" s="8">
        <v>43308</v>
      </c>
      <c r="B295" s="9" t="s">
        <v>38</v>
      </c>
      <c r="C295" s="9">
        <v>1500</v>
      </c>
      <c r="D295" s="9">
        <v>2</v>
      </c>
      <c r="E295" s="9" t="s">
        <v>10</v>
      </c>
      <c r="F295" s="10">
        <v>412</v>
      </c>
      <c r="G295" s="10">
        <v>414</v>
      </c>
      <c r="H295" s="10">
        <v>416</v>
      </c>
      <c r="I295" s="21">
        <f t="shared" si="521"/>
        <v>6000</v>
      </c>
      <c r="J295" s="21">
        <f>(IF(E295="SELL",IF(H295="",0,G295-H295),IF(E295="BUY",IF(H295="",0,H295-G295))))*C295*D295</f>
        <v>6000</v>
      </c>
      <c r="K295" s="21">
        <f t="shared" si="520"/>
        <v>12000</v>
      </c>
    </row>
    <row r="296" spans="1:11" ht="15.75">
      <c r="A296" s="8">
        <v>43308</v>
      </c>
      <c r="B296" s="9" t="s">
        <v>98</v>
      </c>
      <c r="C296" s="9">
        <v>3500</v>
      </c>
      <c r="D296" s="9">
        <v>2</v>
      </c>
      <c r="E296" s="9" t="s">
        <v>10</v>
      </c>
      <c r="F296" s="10">
        <v>206.8</v>
      </c>
      <c r="G296" s="10">
        <v>208</v>
      </c>
      <c r="H296" s="10">
        <v>210</v>
      </c>
      <c r="I296" s="21">
        <f t="shared" si="521"/>
        <v>8399.99999999992</v>
      </c>
      <c r="J296" s="21">
        <f>(IF(E296="SELL",IF(H296="",0,G296-H296),IF(E296="BUY",IF(H296="",0,H296-G296))))*C296*D296</f>
        <v>14000</v>
      </c>
      <c r="K296" s="21">
        <f t="shared" ref="K296" si="526">SUM(I296,J296)</f>
        <v>22399.99999999992</v>
      </c>
    </row>
    <row r="297" spans="1:11" ht="15.75">
      <c r="A297" s="8">
        <v>43304</v>
      </c>
      <c r="B297" s="9" t="s">
        <v>19</v>
      </c>
      <c r="C297" s="9">
        <v>1100</v>
      </c>
      <c r="D297" s="9">
        <v>2</v>
      </c>
      <c r="E297" s="9" t="s">
        <v>10</v>
      </c>
      <c r="F297" s="10">
        <v>1933</v>
      </c>
      <c r="G297" s="10">
        <v>1945</v>
      </c>
      <c r="H297" s="10">
        <v>0</v>
      </c>
      <c r="I297" s="21">
        <f>(IF(E297="SELL",F297-G297,D297*IF(E297="BUY",G297-F297)))*C297</f>
        <v>26400</v>
      </c>
      <c r="J297" s="21">
        <v>0</v>
      </c>
      <c r="K297" s="21">
        <f t="shared" ref="K297" si="527">SUM(I297,J297)</f>
        <v>26400</v>
      </c>
    </row>
    <row r="298" spans="1:11" ht="15.75">
      <c r="A298" s="8">
        <v>43304</v>
      </c>
      <c r="B298" s="9" t="s">
        <v>129</v>
      </c>
      <c r="C298" s="9">
        <v>1200</v>
      </c>
      <c r="D298" s="19">
        <v>2</v>
      </c>
      <c r="E298" s="9" t="s">
        <v>10</v>
      </c>
      <c r="F298" s="10">
        <v>596</v>
      </c>
      <c r="G298" s="10">
        <v>599</v>
      </c>
      <c r="H298" s="10">
        <v>602</v>
      </c>
      <c r="I298" s="21">
        <f t="shared" ref="I298" si="528">(IF(E298="SELL",F298-G298,IF(E298="BUY",G298-F298)))*C298*D298</f>
        <v>7200</v>
      </c>
      <c r="J298" s="21">
        <f>(IF(E298="SELL",IF(H298="",0,G298-H298),IF(E298="BUY",IF(H298="",0,H298-G298))))*C298*D298</f>
        <v>7200</v>
      </c>
      <c r="K298" s="21">
        <f t="shared" ref="K298" si="529">SUM(I298,J298)</f>
        <v>14400</v>
      </c>
    </row>
    <row r="299" spans="1:11" ht="15.75">
      <c r="A299" s="8">
        <v>43294</v>
      </c>
      <c r="B299" s="9" t="s">
        <v>78</v>
      </c>
      <c r="C299" s="9">
        <v>1575</v>
      </c>
      <c r="D299" s="19">
        <v>2</v>
      </c>
      <c r="E299" s="9" t="s">
        <v>10</v>
      </c>
      <c r="F299" s="10">
        <v>273</v>
      </c>
      <c r="G299" s="10">
        <v>273</v>
      </c>
      <c r="H299" s="10">
        <v>0</v>
      </c>
      <c r="I299" s="21">
        <f t="shared" ref="I299" si="530">(IF(E299="SELL",F299-G299,IF(E299="BUY",G299-F299)))*C299*D299</f>
        <v>0</v>
      </c>
      <c r="J299" s="21">
        <v>0</v>
      </c>
      <c r="K299" s="21">
        <f t="shared" ref="K299" si="531">SUM(I299,J299)</f>
        <v>0</v>
      </c>
    </row>
    <row r="300" spans="1:11" ht="15.75">
      <c r="A300" s="8">
        <v>43293</v>
      </c>
      <c r="B300" s="9" t="s">
        <v>60</v>
      </c>
      <c r="C300" s="9">
        <v>1200</v>
      </c>
      <c r="D300" s="19">
        <v>2</v>
      </c>
      <c r="E300" s="9" t="s">
        <v>10</v>
      </c>
      <c r="F300" s="10">
        <v>1038.5</v>
      </c>
      <c r="G300" s="10">
        <v>1043.75</v>
      </c>
      <c r="H300" s="10">
        <v>1048.75</v>
      </c>
      <c r="I300" s="21">
        <f t="shared" ref="I300" si="532">(IF(E300="SELL",F300-G300,IF(E300="BUY",G300-F300)))*C300*D300</f>
        <v>12600</v>
      </c>
      <c r="J300" s="21">
        <f>(IF(E300="SELL",IF(H300="",0,G300-H300),IF(E300="BUY",IF(H300="",0,H300-G300))))*C300*D300</f>
        <v>12000</v>
      </c>
      <c r="K300" s="21">
        <f t="shared" ref="K300" si="533">SUM(I300,J300)</f>
        <v>24600</v>
      </c>
    </row>
    <row r="301" spans="1:11" ht="15.75">
      <c r="A301" s="8">
        <v>43292</v>
      </c>
      <c r="B301" s="9" t="s">
        <v>73</v>
      </c>
      <c r="C301" s="9">
        <v>800</v>
      </c>
      <c r="D301" s="19">
        <v>2</v>
      </c>
      <c r="E301" s="9" t="s">
        <v>10</v>
      </c>
      <c r="F301" s="10">
        <v>525.75</v>
      </c>
      <c r="G301" s="10">
        <v>516</v>
      </c>
      <c r="H301" s="10">
        <v>0</v>
      </c>
      <c r="I301" s="21">
        <f t="shared" ref="I301" si="534">(IF(E301="SELL",F301-G301,IF(E301="BUY",G301-F301)))*C301*D301</f>
        <v>-15600</v>
      </c>
      <c r="J301" s="21">
        <v>0</v>
      </c>
      <c r="K301" s="21">
        <f t="shared" ref="K301" si="535">SUM(I301,J301)</f>
        <v>-15600</v>
      </c>
    </row>
    <row r="302" spans="1:11" ht="15.75">
      <c r="A302" s="8">
        <v>43292</v>
      </c>
      <c r="B302" s="9" t="s">
        <v>154</v>
      </c>
      <c r="C302" s="9">
        <v>1200</v>
      </c>
      <c r="D302" s="19">
        <v>2</v>
      </c>
      <c r="E302" s="9" t="s">
        <v>10</v>
      </c>
      <c r="F302" s="10">
        <v>1294</v>
      </c>
      <c r="G302" s="10">
        <v>1302</v>
      </c>
      <c r="H302" s="10">
        <v>1310</v>
      </c>
      <c r="I302" s="21">
        <f t="shared" ref="I302" si="536">(IF(E302="SELL",F302-G302,IF(E302="BUY",G302-F302)))*C302*D302</f>
        <v>19200</v>
      </c>
      <c r="J302" s="21">
        <f>(IF(E302="SELL",IF(H302="",0,G302-H302),IF(E302="BUY",IF(H302="",0,H302-G302))))*C302*D302</f>
        <v>19200</v>
      </c>
      <c r="K302" s="21">
        <f t="shared" ref="K302" si="537">SUM(I302,J302)</f>
        <v>38400</v>
      </c>
    </row>
    <row r="303" spans="1:11" ht="15.75">
      <c r="A303" s="8">
        <v>43290</v>
      </c>
      <c r="B303" s="9" t="s">
        <v>177</v>
      </c>
      <c r="C303" s="9">
        <v>7000</v>
      </c>
      <c r="D303" s="19">
        <v>2</v>
      </c>
      <c r="E303" s="9" t="s">
        <v>10</v>
      </c>
      <c r="F303" s="10">
        <v>61.8</v>
      </c>
      <c r="G303" s="10">
        <v>62.6</v>
      </c>
      <c r="H303" s="10">
        <v>63.4</v>
      </c>
      <c r="I303" s="21">
        <f t="shared" ref="I303" si="538">(IF(E303="SELL",F303-G303,IF(E303="BUY",G303-F303)))*C303*D303</f>
        <v>11200.00000000006</v>
      </c>
      <c r="J303" s="21">
        <v>0</v>
      </c>
      <c r="K303" s="21">
        <f t="shared" ref="K303" si="539">SUM(I303,J303)</f>
        <v>11200.00000000006</v>
      </c>
    </row>
    <row r="304" spans="1:11" ht="15.75">
      <c r="A304" s="8">
        <v>43286</v>
      </c>
      <c r="B304" s="9" t="s">
        <v>176</v>
      </c>
      <c r="C304" s="9">
        <v>6000</v>
      </c>
      <c r="D304" s="19">
        <v>2</v>
      </c>
      <c r="E304" s="9" t="s">
        <v>10</v>
      </c>
      <c r="F304" s="10">
        <v>74</v>
      </c>
      <c r="G304" s="10">
        <v>74.8</v>
      </c>
      <c r="H304" s="10">
        <v>75.599999999999994</v>
      </c>
      <c r="I304" s="21">
        <f t="shared" ref="I304" si="540">(IF(E304="SELL",F304-G304,IF(E304="BUY",G304-F304)))*C304*D304</f>
        <v>9599.9999999999654</v>
      </c>
      <c r="J304" s="21">
        <v>0</v>
      </c>
      <c r="K304" s="21">
        <f t="shared" ref="K304" si="541">SUM(I304,J304)</f>
        <v>9599.9999999999654</v>
      </c>
    </row>
    <row r="305" spans="1:11" ht="15.75">
      <c r="A305" s="8">
        <v>43286</v>
      </c>
      <c r="B305" s="9" t="s">
        <v>143</v>
      </c>
      <c r="C305" s="9">
        <v>1200</v>
      </c>
      <c r="D305" s="19">
        <v>2</v>
      </c>
      <c r="E305" s="9" t="s">
        <v>16</v>
      </c>
      <c r="F305" s="10">
        <v>1286</v>
      </c>
      <c r="G305" s="10">
        <v>1278</v>
      </c>
      <c r="H305" s="10">
        <v>1270</v>
      </c>
      <c r="I305" s="21">
        <f t="shared" ref="I305" si="542">(IF(E305="SELL",F305-G305,IF(E305="BUY",G305-F305)))*C305*D305</f>
        <v>19200</v>
      </c>
      <c r="J305" s="21">
        <v>0</v>
      </c>
      <c r="K305" s="21">
        <f t="shared" ref="K305" si="543">SUM(I305,J305)</f>
        <v>19200</v>
      </c>
    </row>
    <row r="306" spans="1:11" ht="15.75">
      <c r="A306" s="8">
        <v>43259</v>
      </c>
      <c r="B306" s="9" t="s">
        <v>20</v>
      </c>
      <c r="C306" s="9">
        <v>1250</v>
      </c>
      <c r="D306" s="19">
        <v>2</v>
      </c>
      <c r="E306" s="9" t="s">
        <v>10</v>
      </c>
      <c r="F306" s="10">
        <v>637.29999999999995</v>
      </c>
      <c r="G306" s="10">
        <v>642.29999999999995</v>
      </c>
      <c r="H306" s="10">
        <v>646.29999999999995</v>
      </c>
      <c r="I306" s="21">
        <f t="shared" ref="I306" si="544">(IF(E306="SELL",F306-G306,IF(E306="BUY",G306-F306)))*C306*D306</f>
        <v>12500</v>
      </c>
      <c r="J306" s="21">
        <v>0</v>
      </c>
      <c r="K306" s="21">
        <f t="shared" ref="K306" si="545">SUM(I306,J306)</f>
        <v>12500</v>
      </c>
    </row>
    <row r="307" spans="1:11" ht="15.75">
      <c r="A307" s="8">
        <v>43259</v>
      </c>
      <c r="B307" s="9" t="s">
        <v>170</v>
      </c>
      <c r="C307" s="9">
        <v>9000</v>
      </c>
      <c r="D307" s="19">
        <v>2</v>
      </c>
      <c r="E307" s="9" t="s">
        <v>10</v>
      </c>
      <c r="F307" s="10">
        <v>40.799999999999997</v>
      </c>
      <c r="G307" s="10">
        <v>41.4</v>
      </c>
      <c r="H307" s="10">
        <v>42</v>
      </c>
      <c r="I307" s="21">
        <f t="shared" ref="I307" si="546">(IF(E307="SELL",F307-G307,IF(E307="BUY",G307-F307)))*C307*D307</f>
        <v>10800.000000000025</v>
      </c>
      <c r="J307" s="21">
        <v>0</v>
      </c>
      <c r="K307" s="21">
        <f t="shared" ref="K307" si="547">SUM(I307,J307)</f>
        <v>10800.000000000025</v>
      </c>
    </row>
    <row r="308" spans="1:11" ht="15.75">
      <c r="A308" s="8">
        <v>43279</v>
      </c>
      <c r="B308" s="9" t="s">
        <v>175</v>
      </c>
      <c r="C308" s="9">
        <v>1500</v>
      </c>
      <c r="D308" s="19">
        <v>2</v>
      </c>
      <c r="E308" s="9" t="s">
        <v>16</v>
      </c>
      <c r="F308" s="10">
        <v>266</v>
      </c>
      <c r="G308" s="10">
        <v>263</v>
      </c>
      <c r="H308" s="10">
        <v>260</v>
      </c>
      <c r="I308" s="21">
        <f t="shared" ref="I308" si="548">(IF(E308="SELL",F308-G308,IF(E308="BUY",G308-F308)))*C308*D308</f>
        <v>9000</v>
      </c>
      <c r="J308" s="21">
        <v>0</v>
      </c>
      <c r="K308" s="21">
        <f t="shared" ref="K308" si="549">SUM(I308,J308)</f>
        <v>9000</v>
      </c>
    </row>
    <row r="309" spans="1:11" ht="15.75">
      <c r="A309" s="8">
        <v>43279</v>
      </c>
      <c r="B309" s="9" t="s">
        <v>44</v>
      </c>
      <c r="C309" s="9">
        <v>1250</v>
      </c>
      <c r="D309" s="19">
        <v>2</v>
      </c>
      <c r="E309" s="9" t="s">
        <v>16</v>
      </c>
      <c r="F309" s="10">
        <v>332</v>
      </c>
      <c r="G309" s="10">
        <v>328</v>
      </c>
      <c r="H309" s="10">
        <v>324</v>
      </c>
      <c r="I309" s="21">
        <f t="shared" ref="I309" si="550">(IF(E309="SELL",F309-G309,IF(E309="BUY",G309-F309)))*C309*D309</f>
        <v>10000</v>
      </c>
      <c r="J309" s="21">
        <f>(IF(E309="SELL",IF(H309="",0,G309-H309),IF(E309="BUY",IF(H309="",0,H309-G309))))*C309*D309</f>
        <v>10000</v>
      </c>
      <c r="K309" s="21">
        <f t="shared" ref="K309" si="551">SUM(I309,J309)</f>
        <v>20000</v>
      </c>
    </row>
    <row r="310" spans="1:11" ht="15.75">
      <c r="A310" s="8">
        <v>43279</v>
      </c>
      <c r="B310" s="9" t="s">
        <v>120</v>
      </c>
      <c r="C310" s="9">
        <v>4000</v>
      </c>
      <c r="D310" s="19">
        <v>2</v>
      </c>
      <c r="E310" s="9" t="s">
        <v>10</v>
      </c>
      <c r="F310" s="10">
        <v>129.19999999999999</v>
      </c>
      <c r="G310" s="10">
        <v>130.19999999999999</v>
      </c>
      <c r="H310" s="10">
        <v>131.19999999999999</v>
      </c>
      <c r="I310" s="21">
        <f t="shared" ref="I310" si="552">(IF(E310="SELL",F310-G310,IF(E310="BUY",G310-F310)))*C310*D310</f>
        <v>8000</v>
      </c>
      <c r="J310" s="21">
        <f>(IF(E310="SELL",IF(H310="",0,G310-H310),IF(E310="BUY",IF(H310="",0,H310-G310))))*C310*D310</f>
        <v>8000</v>
      </c>
      <c r="K310" s="21">
        <f t="shared" ref="K310" si="553">SUM(I310,J310)</f>
        <v>16000</v>
      </c>
    </row>
    <row r="311" spans="1:11" ht="15.75">
      <c r="A311" s="8">
        <v>43277</v>
      </c>
      <c r="B311" s="9" t="s">
        <v>155</v>
      </c>
      <c r="C311" s="9">
        <v>8000</v>
      </c>
      <c r="D311" s="19">
        <v>2</v>
      </c>
      <c r="E311" s="9" t="s">
        <v>10</v>
      </c>
      <c r="F311" s="10">
        <v>62.2</v>
      </c>
      <c r="G311" s="10">
        <v>60.75</v>
      </c>
      <c r="H311" s="10">
        <v>0</v>
      </c>
      <c r="I311" s="21">
        <f t="shared" ref="I311" si="554">(IF(E311="SELL",F311-G311,IF(E311="BUY",G311-F311)))*C311*D311</f>
        <v>-23200.000000000044</v>
      </c>
      <c r="J311" s="21">
        <v>0</v>
      </c>
      <c r="K311" s="21">
        <f t="shared" ref="K311" si="555">SUM(I311,J311)</f>
        <v>-23200.000000000044</v>
      </c>
    </row>
    <row r="312" spans="1:11" ht="15.75">
      <c r="A312" s="8">
        <v>43276</v>
      </c>
      <c r="B312" s="9" t="s">
        <v>174</v>
      </c>
      <c r="C312" s="9">
        <v>302</v>
      </c>
      <c r="D312" s="19">
        <v>2</v>
      </c>
      <c r="E312" s="9" t="s">
        <v>10</v>
      </c>
      <c r="F312" s="10">
        <v>2635</v>
      </c>
      <c r="G312" s="10">
        <v>2575</v>
      </c>
      <c r="H312" s="10">
        <v>0</v>
      </c>
      <c r="I312" s="21">
        <f t="shared" ref="I312" si="556">(IF(E312="SELL",F312-G312,IF(E312="BUY",G312-F312)))*C312*D312</f>
        <v>-36240</v>
      </c>
      <c r="J312" s="21">
        <v>0</v>
      </c>
      <c r="K312" s="21">
        <f t="shared" ref="K312" si="557">SUM(I312,J312)</f>
        <v>-36240</v>
      </c>
    </row>
    <row r="313" spans="1:11" ht="15.75">
      <c r="A313" s="8">
        <v>43276</v>
      </c>
      <c r="B313" s="9" t="s">
        <v>111</v>
      </c>
      <c r="C313" s="9">
        <v>500</v>
      </c>
      <c r="D313" s="19">
        <v>2</v>
      </c>
      <c r="E313" s="9" t="s">
        <v>16</v>
      </c>
      <c r="F313" s="10">
        <v>1636</v>
      </c>
      <c r="G313" s="10">
        <v>1660</v>
      </c>
      <c r="H313" s="10">
        <v>28750</v>
      </c>
      <c r="I313" s="21">
        <f t="shared" ref="I313" si="558">(IF(E313="SELL",F313-G313,IF(E313="BUY",G313-F313)))*C313*D313</f>
        <v>-24000</v>
      </c>
      <c r="J313" s="21">
        <v>0</v>
      </c>
      <c r="K313" s="21">
        <f t="shared" ref="K313" si="559">SUM(I313,J313)</f>
        <v>-24000</v>
      </c>
    </row>
    <row r="314" spans="1:11" ht="15.75">
      <c r="A314" s="8">
        <v>43276</v>
      </c>
      <c r="B314" s="9" t="s">
        <v>94</v>
      </c>
      <c r="C314" s="9">
        <v>25</v>
      </c>
      <c r="D314" s="19">
        <v>2</v>
      </c>
      <c r="E314" s="9" t="s">
        <v>10</v>
      </c>
      <c r="F314" s="10">
        <v>28260</v>
      </c>
      <c r="G314" s="10">
        <v>28500</v>
      </c>
      <c r="H314" s="10">
        <v>28750</v>
      </c>
      <c r="I314" s="21">
        <f t="shared" ref="I314" si="560">(IF(E314="SELL",F314-G314,IF(E314="BUY",G314-F314)))*C314*D314</f>
        <v>12000</v>
      </c>
      <c r="J314" s="21">
        <v>0</v>
      </c>
      <c r="K314" s="21">
        <f t="shared" ref="K314" si="561">SUM(I314,J314)</f>
        <v>12000</v>
      </c>
    </row>
    <row r="315" spans="1:11" ht="15.75">
      <c r="A315" s="8">
        <v>43273</v>
      </c>
      <c r="B315" s="9" t="s">
        <v>132</v>
      </c>
      <c r="C315" s="9">
        <v>1100</v>
      </c>
      <c r="D315" s="19">
        <v>2</v>
      </c>
      <c r="E315" s="9" t="s">
        <v>10</v>
      </c>
      <c r="F315" s="10">
        <v>568.45000000000005</v>
      </c>
      <c r="G315" s="10">
        <v>574.45000000000005</v>
      </c>
      <c r="H315" s="10">
        <v>580.45000000000005</v>
      </c>
      <c r="I315" s="21">
        <f t="shared" ref="I315" si="562">(IF(E315="SELL",F315-G315,IF(E315="BUY",G315-F315)))*C315*D315</f>
        <v>13200</v>
      </c>
      <c r="J315" s="21">
        <f>(IF(E315="SELL",IF(H315="",0,G315-H315),IF(E315="BUY",IF(H315="",0,H315-G315))))*C315*D315</f>
        <v>13200</v>
      </c>
      <c r="K315" s="21">
        <f t="shared" ref="K315" si="563">SUM(I315,J315)</f>
        <v>26400</v>
      </c>
    </row>
    <row r="316" spans="1:11" ht="15.75">
      <c r="A316" s="8">
        <v>43273</v>
      </c>
      <c r="B316" s="9" t="s">
        <v>140</v>
      </c>
      <c r="C316" s="9">
        <v>10000</v>
      </c>
      <c r="D316" s="19">
        <v>2</v>
      </c>
      <c r="E316" s="9" t="s">
        <v>10</v>
      </c>
      <c r="F316" s="10">
        <v>60.3</v>
      </c>
      <c r="G316" s="10">
        <v>59.3</v>
      </c>
      <c r="H316" s="10">
        <v>0</v>
      </c>
      <c r="I316" s="21">
        <f t="shared" ref="I316" si="564">(IF(E316="SELL",F316-G316,IF(E316="BUY",G316-F316)))*C316*D316</f>
        <v>-20000</v>
      </c>
      <c r="J316" s="21">
        <v>0</v>
      </c>
      <c r="K316" s="21">
        <f t="shared" ref="K316" si="565">SUM(I316,J316)</f>
        <v>-20000</v>
      </c>
    </row>
    <row r="317" spans="1:11" ht="15.75">
      <c r="A317" s="8">
        <v>43271</v>
      </c>
      <c r="B317" s="9" t="s">
        <v>138</v>
      </c>
      <c r="C317" s="9">
        <v>1000</v>
      </c>
      <c r="D317" s="19">
        <v>2</v>
      </c>
      <c r="E317" s="9" t="s">
        <v>16</v>
      </c>
      <c r="F317" s="10">
        <v>853</v>
      </c>
      <c r="G317" s="10">
        <v>847</v>
      </c>
      <c r="H317" s="10">
        <v>841</v>
      </c>
      <c r="I317" s="21">
        <f t="shared" ref="I317" si="566">(IF(E317="SELL",F317-G317,IF(E317="BUY",G317-F317)))*C317*D317</f>
        <v>12000</v>
      </c>
      <c r="J317" s="21">
        <v>0</v>
      </c>
      <c r="K317" s="21">
        <f t="shared" ref="K317" si="567">SUM(I317,J317)</f>
        <v>12000</v>
      </c>
    </row>
    <row r="318" spans="1:11" ht="15.75">
      <c r="A318" s="8">
        <v>43270</v>
      </c>
      <c r="B318" s="9" t="s">
        <v>132</v>
      </c>
      <c r="C318" s="9">
        <v>1100</v>
      </c>
      <c r="D318" s="19">
        <v>2</v>
      </c>
      <c r="E318" s="9" t="s">
        <v>10</v>
      </c>
      <c r="F318" s="10">
        <v>570</v>
      </c>
      <c r="G318" s="10">
        <v>563.79999999999995</v>
      </c>
      <c r="H318" s="10">
        <v>0</v>
      </c>
      <c r="I318" s="21">
        <f t="shared" ref="I318" si="568">(IF(E318="SELL",F318-G318,IF(E318="BUY",G318-F318)))*C318*D318</f>
        <v>-13640.0000000001</v>
      </c>
      <c r="J318" s="21">
        <v>0</v>
      </c>
      <c r="K318" s="21">
        <f t="shared" ref="K318" si="569">SUM(I318,J318)</f>
        <v>-13640.0000000001</v>
      </c>
    </row>
    <row r="319" spans="1:11" ht="15.75">
      <c r="A319" s="8">
        <v>43270</v>
      </c>
      <c r="B319" s="9" t="s">
        <v>132</v>
      </c>
      <c r="C319" s="9">
        <v>1100</v>
      </c>
      <c r="D319" s="19">
        <v>2</v>
      </c>
      <c r="E319" s="9" t="s">
        <v>10</v>
      </c>
      <c r="F319" s="10">
        <v>570</v>
      </c>
      <c r="G319" s="10">
        <v>575.5</v>
      </c>
      <c r="H319" s="10">
        <v>580</v>
      </c>
      <c r="I319" s="21">
        <f t="shared" ref="I319" si="570">(IF(E319="SELL",F319-G319,IF(E319="BUY",G319-F319)))*C319*D319</f>
        <v>12100</v>
      </c>
      <c r="J319" s="21">
        <v>0</v>
      </c>
      <c r="K319" s="21">
        <f t="shared" ref="K319" si="571">SUM(I319,J319)</f>
        <v>12100</v>
      </c>
    </row>
    <row r="320" spans="1:11" ht="15.75">
      <c r="A320" s="8">
        <v>43269</v>
      </c>
      <c r="B320" s="9" t="s">
        <v>64</v>
      </c>
      <c r="C320" s="9">
        <v>2250</v>
      </c>
      <c r="D320" s="19">
        <v>2</v>
      </c>
      <c r="E320" s="9" t="s">
        <v>16</v>
      </c>
      <c r="F320" s="10">
        <v>226.4</v>
      </c>
      <c r="G320" s="10">
        <v>224</v>
      </c>
      <c r="H320" s="10">
        <v>221</v>
      </c>
      <c r="I320" s="21">
        <f t="shared" ref="I320" si="572">(IF(E320="SELL",F320-G320,IF(E320="BUY",G320-F320)))*C320*D320</f>
        <v>10800.000000000025</v>
      </c>
      <c r="J320" s="21">
        <v>0</v>
      </c>
      <c r="K320" s="21">
        <f t="shared" ref="K320" si="573">SUM(I320,J320)</f>
        <v>10800.000000000025</v>
      </c>
    </row>
    <row r="321" spans="1:11" ht="15.75">
      <c r="A321" s="8">
        <v>43266</v>
      </c>
      <c r="B321" s="9" t="s">
        <v>161</v>
      </c>
      <c r="C321" s="9">
        <v>800</v>
      </c>
      <c r="D321" s="19">
        <v>2</v>
      </c>
      <c r="E321" s="9" t="s">
        <v>10</v>
      </c>
      <c r="F321" s="10">
        <v>390</v>
      </c>
      <c r="G321" s="10">
        <v>395</v>
      </c>
      <c r="H321" s="10">
        <v>399</v>
      </c>
      <c r="I321" s="21">
        <f t="shared" ref="I321" si="574">(IF(E321="SELL",F321-G321,IF(E321="BUY",G321-F321)))*C321*D321</f>
        <v>8000</v>
      </c>
      <c r="J321" s="21">
        <v>0</v>
      </c>
      <c r="K321" s="21">
        <f t="shared" ref="K321" si="575">SUM(I321,J321)</f>
        <v>8000</v>
      </c>
    </row>
    <row r="322" spans="1:11" ht="15.75">
      <c r="A322" s="8">
        <v>43265</v>
      </c>
      <c r="B322" s="9" t="s">
        <v>120</v>
      </c>
      <c r="C322" s="9">
        <v>4000</v>
      </c>
      <c r="D322" s="19">
        <v>2</v>
      </c>
      <c r="E322" s="9" t="s">
        <v>10</v>
      </c>
      <c r="F322" s="10">
        <v>130.69999999999999</v>
      </c>
      <c r="G322" s="10">
        <v>132.19999999999999</v>
      </c>
      <c r="H322" s="10">
        <v>133.69999999999999</v>
      </c>
      <c r="I322" s="21">
        <f t="shared" ref="I322" si="576">(IF(E322="SELL",F322-G322,IF(E322="BUY",G322-F322)))*C322*D322</f>
        <v>12000</v>
      </c>
      <c r="J322" s="21">
        <f>(IF(E322="SELL",IF(H322="",0,G322-H322),IF(E322="BUY",IF(H322="",0,H322-G322))))*C322*D322</f>
        <v>12000</v>
      </c>
      <c r="K322" s="21">
        <f t="shared" ref="K322" si="577">SUM(I322,J322)</f>
        <v>24000</v>
      </c>
    </row>
    <row r="323" spans="1:11" ht="15.75">
      <c r="A323" s="8">
        <v>43264</v>
      </c>
      <c r="B323" s="9" t="s">
        <v>125</v>
      </c>
      <c r="C323" s="9">
        <v>8000</v>
      </c>
      <c r="D323" s="19">
        <v>2</v>
      </c>
      <c r="E323" s="9" t="s">
        <v>10</v>
      </c>
      <c r="F323" s="10">
        <v>76.150000000000006</v>
      </c>
      <c r="G323" s="10">
        <v>76.150000000000006</v>
      </c>
      <c r="H323" s="10">
        <v>0</v>
      </c>
      <c r="I323" s="21">
        <f t="shared" ref="I323" si="578">(IF(E323="SELL",F323-G323,IF(E323="BUY",G323-F323)))*C323*D323</f>
        <v>0</v>
      </c>
      <c r="J323" s="21">
        <v>0</v>
      </c>
      <c r="K323" s="21">
        <f t="shared" ref="K323" si="579">SUM(I323,J323)</f>
        <v>0</v>
      </c>
    </row>
    <row r="324" spans="1:11" ht="15.75">
      <c r="A324" s="8">
        <v>43263</v>
      </c>
      <c r="B324" s="9" t="s">
        <v>173</v>
      </c>
      <c r="C324" s="9">
        <v>1000</v>
      </c>
      <c r="D324" s="19">
        <v>2</v>
      </c>
      <c r="E324" s="9" t="s">
        <v>10</v>
      </c>
      <c r="F324" s="10">
        <v>851</v>
      </c>
      <c r="G324" s="10">
        <v>861</v>
      </c>
      <c r="H324" s="10">
        <v>871</v>
      </c>
      <c r="I324" s="21">
        <f t="shared" ref="I324" si="580">(IF(E324="SELL",F324-G324,IF(E324="BUY",G324-F324)))*C324*D324</f>
        <v>20000</v>
      </c>
      <c r="J324" s="21">
        <v>0</v>
      </c>
      <c r="K324" s="21">
        <f t="shared" ref="K324" si="581">SUM(I324,J324)</f>
        <v>20000</v>
      </c>
    </row>
    <row r="325" spans="1:11" ht="15.75">
      <c r="A325" s="8">
        <v>43263</v>
      </c>
      <c r="B325" s="9" t="s">
        <v>37</v>
      </c>
      <c r="C325" s="9">
        <v>900</v>
      </c>
      <c r="D325" s="19">
        <v>2</v>
      </c>
      <c r="E325" s="9" t="s">
        <v>16</v>
      </c>
      <c r="F325" s="10">
        <v>610</v>
      </c>
      <c r="G325" s="10">
        <v>604</v>
      </c>
      <c r="H325" s="10">
        <v>599</v>
      </c>
      <c r="I325" s="21">
        <f t="shared" ref="I325" si="582">(IF(E325="SELL",F325-G325,IF(E325="BUY",G325-F325)))*C325*D325</f>
        <v>10800</v>
      </c>
      <c r="J325" s="21">
        <v>0</v>
      </c>
      <c r="K325" s="21">
        <f t="shared" ref="K325" si="583">SUM(I325,J325)</f>
        <v>10800</v>
      </c>
    </row>
    <row r="326" spans="1:11" ht="15.75">
      <c r="A326" s="8">
        <v>43262</v>
      </c>
      <c r="B326" s="9" t="s">
        <v>76</v>
      </c>
      <c r="C326" s="9">
        <v>500</v>
      </c>
      <c r="D326" s="19">
        <v>2</v>
      </c>
      <c r="E326" s="9" t="s">
        <v>16</v>
      </c>
      <c r="F326" s="10">
        <v>3510</v>
      </c>
      <c r="G326" s="10">
        <v>3490</v>
      </c>
      <c r="H326" s="10">
        <v>3470</v>
      </c>
      <c r="I326" s="21">
        <f t="shared" ref="I326" si="584">(IF(E326="SELL",F326-G326,IF(E326="BUY",G326-F326)))*C326*D326</f>
        <v>20000</v>
      </c>
      <c r="J326" s="21">
        <v>0</v>
      </c>
      <c r="K326" s="21">
        <f t="shared" ref="K326" si="585">SUM(I326,J326)</f>
        <v>20000</v>
      </c>
    </row>
    <row r="327" spans="1:11" ht="15.75">
      <c r="A327" s="8">
        <v>43262</v>
      </c>
      <c r="B327" s="9" t="s">
        <v>172</v>
      </c>
      <c r="C327" s="9">
        <v>12000</v>
      </c>
      <c r="D327" s="19">
        <v>2</v>
      </c>
      <c r="E327" s="9" t="s">
        <v>10</v>
      </c>
      <c r="F327" s="10">
        <v>85.4</v>
      </c>
      <c r="G327" s="10">
        <v>85.9</v>
      </c>
      <c r="H327" s="10">
        <v>86.4</v>
      </c>
      <c r="I327" s="21">
        <f t="shared" ref="I327:I328" si="586">(IF(E327="SELL",F327-G327,IF(E327="BUY",G327-F327)))*C327*D327</f>
        <v>12000</v>
      </c>
      <c r="J327" s="21">
        <f>(IF(E327="SELL",IF(H327="",0,G327-H327),IF(E327="BUY",IF(H327="",0,H327-G327))))*C327*D327</f>
        <v>12000</v>
      </c>
      <c r="K327" s="21">
        <f t="shared" ref="K327:K328" si="587">SUM(I327,J327)</f>
        <v>24000</v>
      </c>
    </row>
    <row r="328" spans="1:11" ht="15.75">
      <c r="A328" s="8">
        <v>43259</v>
      </c>
      <c r="B328" s="9" t="s">
        <v>136</v>
      </c>
      <c r="C328" s="9">
        <v>18000</v>
      </c>
      <c r="D328" s="19">
        <v>2</v>
      </c>
      <c r="E328" s="9" t="s">
        <v>10</v>
      </c>
      <c r="F328" s="10">
        <v>15.15</v>
      </c>
      <c r="G328" s="10">
        <v>15.45</v>
      </c>
      <c r="H328" s="10">
        <v>15.75</v>
      </c>
      <c r="I328" s="21">
        <f t="shared" si="586"/>
        <v>10799.999999999962</v>
      </c>
      <c r="J328" s="21">
        <v>0</v>
      </c>
      <c r="K328" s="21">
        <f t="shared" si="587"/>
        <v>10799.999999999962</v>
      </c>
    </row>
    <row r="329" spans="1:11" ht="15.75">
      <c r="A329" s="8">
        <v>43259</v>
      </c>
      <c r="B329" s="9" t="s">
        <v>132</v>
      </c>
      <c r="C329" s="9">
        <v>1100</v>
      </c>
      <c r="D329" s="19">
        <v>2</v>
      </c>
      <c r="E329" s="9" t="s">
        <v>10</v>
      </c>
      <c r="F329" s="10">
        <v>522.79999999999995</v>
      </c>
      <c r="G329" s="10">
        <v>527.79999999999995</v>
      </c>
      <c r="H329" s="10">
        <v>532.79999999999995</v>
      </c>
      <c r="I329" s="21">
        <f t="shared" ref="I329:I330" si="588">(IF(E329="SELL",F329-G329,IF(E329="BUY",G329-F329)))*C329*D329</f>
        <v>11000</v>
      </c>
      <c r="J329" s="21">
        <f>(IF(E329="SELL",IF(H329="",0,G329-H329),IF(E329="BUY",IF(H329="",0,H329-G329))))*C329*D329</f>
        <v>11000</v>
      </c>
      <c r="K329" s="21">
        <f t="shared" ref="K329:K330" si="589">SUM(I329,J329)</f>
        <v>22000</v>
      </c>
    </row>
    <row r="330" spans="1:11" ht="15.75">
      <c r="A330" s="8">
        <v>43259</v>
      </c>
      <c r="B330" s="9" t="s">
        <v>171</v>
      </c>
      <c r="C330" s="9">
        <v>2000</v>
      </c>
      <c r="D330" s="19">
        <v>2</v>
      </c>
      <c r="E330" s="9" t="s">
        <v>10</v>
      </c>
      <c r="F330" s="10">
        <v>350</v>
      </c>
      <c r="G330" s="10">
        <v>356</v>
      </c>
      <c r="H330" s="10">
        <v>358</v>
      </c>
      <c r="I330" s="21">
        <f t="shared" si="588"/>
        <v>24000</v>
      </c>
      <c r="J330" s="21">
        <f>(IF(E330="SELL",IF(H330="",0,G330-H330),IF(E330="BUY",IF(H330="",0,H330-G330))))*C330*D330</f>
        <v>8000</v>
      </c>
      <c r="K330" s="21">
        <f t="shared" si="589"/>
        <v>32000</v>
      </c>
    </row>
    <row r="331" spans="1:11" ht="15.75">
      <c r="A331" s="8">
        <v>43259</v>
      </c>
      <c r="B331" s="9" t="s">
        <v>115</v>
      </c>
      <c r="C331" s="9">
        <v>7000</v>
      </c>
      <c r="D331" s="19">
        <v>2</v>
      </c>
      <c r="E331" s="9" t="s">
        <v>10</v>
      </c>
      <c r="F331" s="10">
        <v>68</v>
      </c>
      <c r="G331" s="10">
        <v>68</v>
      </c>
      <c r="H331" s="10">
        <v>0</v>
      </c>
      <c r="I331" s="21">
        <f t="shared" ref="I331" si="590">(IF(E331="SELL",F331-G331,IF(E331="BUY",G331-F331)))*C331*D331</f>
        <v>0</v>
      </c>
      <c r="J331" s="21">
        <v>0</v>
      </c>
      <c r="K331" s="21">
        <f t="shared" ref="K331" si="591">SUM(I331,J331)</f>
        <v>0</v>
      </c>
    </row>
    <row r="332" spans="1:11" ht="15.75">
      <c r="A332" s="8">
        <v>43259</v>
      </c>
      <c r="B332" s="9" t="s">
        <v>170</v>
      </c>
      <c r="C332" s="9">
        <v>9000</v>
      </c>
      <c r="D332" s="19">
        <v>2</v>
      </c>
      <c r="E332" s="9" t="s">
        <v>10</v>
      </c>
      <c r="F332" s="10">
        <v>48.9</v>
      </c>
      <c r="G332" s="10">
        <v>49.4</v>
      </c>
      <c r="H332" s="10">
        <v>49.8</v>
      </c>
      <c r="I332" s="21">
        <f t="shared" ref="I332" si="592">(IF(E332="SELL",F332-G332,IF(E332="BUY",G332-F332)))*C332*D332</f>
        <v>9000</v>
      </c>
      <c r="J332" s="21">
        <v>0</v>
      </c>
      <c r="K332" s="21">
        <f t="shared" ref="K332" si="593">SUM(I332,J332)</f>
        <v>9000</v>
      </c>
    </row>
    <row r="333" spans="1:11" ht="15.75">
      <c r="A333" s="8">
        <v>43256</v>
      </c>
      <c r="B333" s="9" t="s">
        <v>169</v>
      </c>
      <c r="C333" s="9">
        <v>500</v>
      </c>
      <c r="D333" s="19">
        <v>2</v>
      </c>
      <c r="E333" s="9" t="s">
        <v>16</v>
      </c>
      <c r="F333" s="10">
        <v>961</v>
      </c>
      <c r="G333" s="10">
        <v>976</v>
      </c>
      <c r="H333" s="10">
        <v>0</v>
      </c>
      <c r="I333" s="21">
        <f t="shared" ref="I333" si="594">(IF(E333="SELL",F333-G333,IF(E333="BUY",G333-F333)))*C333*D333</f>
        <v>-15000</v>
      </c>
      <c r="J333" s="21">
        <v>0</v>
      </c>
      <c r="K333" s="21">
        <f t="shared" ref="K333" si="595">SUM(I333,J333)</f>
        <v>-15000</v>
      </c>
    </row>
    <row r="334" spans="1:11" ht="15.75">
      <c r="A334" s="8">
        <v>43256</v>
      </c>
      <c r="B334" s="9" t="s">
        <v>76</v>
      </c>
      <c r="C334" s="9">
        <v>500</v>
      </c>
      <c r="D334" s="19">
        <v>2</v>
      </c>
      <c r="E334" s="9" t="s">
        <v>16</v>
      </c>
      <c r="F334" s="10">
        <v>3250</v>
      </c>
      <c r="G334" s="10">
        <v>3226</v>
      </c>
      <c r="H334" s="10">
        <v>3200</v>
      </c>
      <c r="I334" s="21">
        <f t="shared" ref="I334" si="596">(IF(E334="SELL",F334-G334,IF(E334="BUY",G334-F334)))*C334*D334</f>
        <v>24000</v>
      </c>
      <c r="J334" s="21">
        <v>0</v>
      </c>
      <c r="K334" s="21">
        <f t="shared" ref="K334" si="597">SUM(I334,J334)</f>
        <v>24000</v>
      </c>
    </row>
    <row r="335" spans="1:11" ht="15.75">
      <c r="A335" s="8">
        <v>43255</v>
      </c>
      <c r="B335" s="9" t="s">
        <v>11</v>
      </c>
      <c r="C335" s="9">
        <v>1000</v>
      </c>
      <c r="D335" s="19">
        <v>2</v>
      </c>
      <c r="E335" s="9" t="s">
        <v>16</v>
      </c>
      <c r="F335" s="10">
        <v>568</v>
      </c>
      <c r="G335" s="10">
        <v>563</v>
      </c>
      <c r="H335" s="10">
        <v>558</v>
      </c>
      <c r="I335" s="21">
        <f t="shared" ref="I335" si="598">(IF(E335="SELL",F335-G335,IF(E335="BUY",G335-F335)))*C335*D335</f>
        <v>10000</v>
      </c>
      <c r="J335" s="21">
        <v>0</v>
      </c>
      <c r="K335" s="21">
        <f t="shared" ref="K335" si="599">SUM(I335,J335)</f>
        <v>10000</v>
      </c>
    </row>
    <row r="336" spans="1:11" ht="15.75">
      <c r="A336" s="8">
        <v>43252</v>
      </c>
      <c r="B336" s="9" t="s">
        <v>134</v>
      </c>
      <c r="C336" s="9">
        <v>4000</v>
      </c>
      <c r="D336" s="19">
        <v>2</v>
      </c>
      <c r="E336" s="9" t="s">
        <v>10</v>
      </c>
      <c r="F336" s="10">
        <v>166</v>
      </c>
      <c r="G336" s="10">
        <v>167.5</v>
      </c>
      <c r="H336" s="10">
        <v>169</v>
      </c>
      <c r="I336" s="21">
        <f t="shared" ref="I336" si="600">(IF(E336="SELL",F336-G336,IF(E336="BUY",G336-F336)))*C336*D336</f>
        <v>12000</v>
      </c>
      <c r="J336" s="21">
        <v>0</v>
      </c>
      <c r="K336" s="21">
        <f t="shared" ref="K336" si="601">SUM(I336,J336)</f>
        <v>12000</v>
      </c>
    </row>
    <row r="337" spans="1:11" ht="15.75">
      <c r="A337" s="8">
        <v>43252</v>
      </c>
      <c r="B337" s="9" t="s">
        <v>168</v>
      </c>
      <c r="C337" s="9">
        <v>10000</v>
      </c>
      <c r="D337" s="19">
        <v>2</v>
      </c>
      <c r="E337" s="9" t="s">
        <v>16</v>
      </c>
      <c r="F337" s="10">
        <v>56</v>
      </c>
      <c r="G337" s="10">
        <v>55.5</v>
      </c>
      <c r="H337" s="10">
        <v>55</v>
      </c>
      <c r="I337" s="21">
        <f t="shared" ref="I337" si="602">(IF(E337="SELL",F337-G337,IF(E337="BUY",G337-F337)))*C337*D337</f>
        <v>10000</v>
      </c>
      <c r="J337" s="21">
        <f>(IF(E337="SELL",IF(H337="",0,G337-H337),IF(E337="BUY",IF(H337="",0,H337-G337))))*C337*D337</f>
        <v>10000</v>
      </c>
      <c r="K337" s="21">
        <f t="shared" ref="K337" si="603">SUM(I337,J337)</f>
        <v>20000</v>
      </c>
    </row>
    <row r="338" spans="1:11" ht="15.75">
      <c r="A338" s="8">
        <v>43251</v>
      </c>
      <c r="B338" s="9" t="s">
        <v>168</v>
      </c>
      <c r="C338" s="9">
        <v>10000</v>
      </c>
      <c r="D338" s="19">
        <v>2</v>
      </c>
      <c r="E338" s="9" t="s">
        <v>16</v>
      </c>
      <c r="F338" s="10">
        <v>66.2</v>
      </c>
      <c r="G338" s="10">
        <v>65.8</v>
      </c>
      <c r="H338" s="10">
        <v>65.400000000000006</v>
      </c>
      <c r="I338" s="21">
        <f t="shared" ref="I338" si="604">(IF(E338="SELL",F338-G338,IF(E338="BUY",G338-F338)))*C338*D338</f>
        <v>8000.0000000001137</v>
      </c>
      <c r="J338" s="21">
        <f>(IF(E338="SELL",IF(H338="",0,G338-H338),IF(E338="BUY",IF(H338="",0,H338-G338))))*C338*D338</f>
        <v>7999.999999999829</v>
      </c>
      <c r="K338" s="21">
        <f t="shared" ref="K338" si="605">SUM(I338,J338)</f>
        <v>15999.999999999942</v>
      </c>
    </row>
    <row r="339" spans="1:11" ht="15.75">
      <c r="A339" s="8">
        <v>43251</v>
      </c>
      <c r="B339" s="9" t="s">
        <v>19</v>
      </c>
      <c r="C339" s="9">
        <v>1100</v>
      </c>
      <c r="D339" s="19">
        <v>2</v>
      </c>
      <c r="E339" s="9" t="s">
        <v>10</v>
      </c>
      <c r="F339" s="10">
        <v>787</v>
      </c>
      <c r="G339" s="10">
        <v>792</v>
      </c>
      <c r="H339" s="10">
        <v>797</v>
      </c>
      <c r="I339" s="21">
        <f t="shared" ref="I339" si="606">(IF(E339="SELL",F339-G339,IF(E339="BUY",G339-F339)))*C339*D339</f>
        <v>11000</v>
      </c>
      <c r="J339" s="21">
        <v>0</v>
      </c>
      <c r="K339" s="21">
        <f t="shared" ref="K339" si="607">SUM(I339,J339)</f>
        <v>11000</v>
      </c>
    </row>
    <row r="340" spans="1:11" ht="15.75">
      <c r="A340" s="8">
        <v>43250</v>
      </c>
      <c r="B340" s="9" t="s">
        <v>19</v>
      </c>
      <c r="C340" s="9">
        <v>1100</v>
      </c>
      <c r="D340" s="19">
        <v>2</v>
      </c>
      <c r="E340" s="9" t="s">
        <v>10</v>
      </c>
      <c r="F340" s="10">
        <v>787.6</v>
      </c>
      <c r="G340" s="10">
        <v>790.6</v>
      </c>
      <c r="H340" s="10">
        <v>793.6</v>
      </c>
      <c r="I340" s="21">
        <f t="shared" ref="I340" si="608">(IF(E340="SELL",F340-G340,IF(E340="BUY",G340-F340)))*C340*D340</f>
        <v>6600</v>
      </c>
      <c r="J340" s="21">
        <v>0</v>
      </c>
      <c r="K340" s="21">
        <f t="shared" ref="K340" si="609">SUM(I340,J340)</f>
        <v>6600</v>
      </c>
    </row>
    <row r="341" spans="1:11" ht="15.75">
      <c r="A341" s="8">
        <v>43249</v>
      </c>
      <c r="B341" s="9" t="s">
        <v>44</v>
      </c>
      <c r="C341" s="9">
        <v>1250</v>
      </c>
      <c r="D341" s="19">
        <v>2</v>
      </c>
      <c r="E341" s="9" t="s">
        <v>16</v>
      </c>
      <c r="F341" s="10">
        <v>441</v>
      </c>
      <c r="G341" s="10">
        <v>437</v>
      </c>
      <c r="H341" s="10">
        <v>433</v>
      </c>
      <c r="I341" s="21">
        <f t="shared" ref="I341" si="610">(IF(E341="SELL",F341-G341,IF(E341="BUY",G341-F341)))*C341*D341</f>
        <v>10000</v>
      </c>
      <c r="J341" s="21">
        <f>(IF(E341="SELL",IF(H341="",0,G341-H341),IF(E341="BUY",IF(H341="",0,H341-G341))))*C341*D341</f>
        <v>10000</v>
      </c>
      <c r="K341" s="21">
        <f t="shared" ref="K341" si="611">SUM(I341,J341)</f>
        <v>20000</v>
      </c>
    </row>
    <row r="342" spans="1:11" ht="15.75">
      <c r="A342" s="8">
        <v>43248</v>
      </c>
      <c r="B342" s="9" t="s">
        <v>55</v>
      </c>
      <c r="C342" s="9">
        <v>700</v>
      </c>
      <c r="D342" s="19">
        <v>2</v>
      </c>
      <c r="E342" s="9" t="s">
        <v>10</v>
      </c>
      <c r="F342" s="10">
        <v>853</v>
      </c>
      <c r="G342" s="10">
        <v>860</v>
      </c>
      <c r="H342" s="10">
        <v>867</v>
      </c>
      <c r="I342" s="21">
        <f t="shared" ref="I342" si="612">(IF(E342="SELL",F342-G342,IF(E342="BUY",G342-F342)))*C342*D342</f>
        <v>9800</v>
      </c>
      <c r="J342" s="21">
        <f>(IF(E342="SELL",IF(H342="",0,G342-H342),IF(E342="BUY",IF(H342="",0,H342-G342))))*C342*D342</f>
        <v>9800</v>
      </c>
      <c r="K342" s="21">
        <f t="shared" ref="K342" si="613">SUM(I342,J342)</f>
        <v>19600</v>
      </c>
    </row>
    <row r="343" spans="1:11" ht="15.75">
      <c r="A343" s="8">
        <v>43245</v>
      </c>
      <c r="B343" s="9" t="s">
        <v>72</v>
      </c>
      <c r="C343" s="9">
        <v>1400</v>
      </c>
      <c r="D343" s="19">
        <v>2</v>
      </c>
      <c r="E343" s="9" t="s">
        <v>10</v>
      </c>
      <c r="F343" s="10">
        <v>503.2</v>
      </c>
      <c r="G343" s="10">
        <v>506.2</v>
      </c>
      <c r="H343" s="10">
        <v>509.2</v>
      </c>
      <c r="I343" s="21">
        <f t="shared" ref="I343" si="614">(IF(E343="SELL",F343-G343,IF(E343="BUY",G343-F343)))*C343*D343</f>
        <v>8400</v>
      </c>
      <c r="J343" s="21">
        <v>0</v>
      </c>
      <c r="K343" s="21">
        <f t="shared" ref="K343" si="615">SUM(I343,J343)</f>
        <v>8400</v>
      </c>
    </row>
    <row r="344" spans="1:11" ht="15.75">
      <c r="A344" s="8">
        <v>43245</v>
      </c>
      <c r="B344" s="9" t="s">
        <v>167</v>
      </c>
      <c r="C344" s="9">
        <v>125</v>
      </c>
      <c r="D344" s="19">
        <v>2</v>
      </c>
      <c r="E344" s="9" t="s">
        <v>10</v>
      </c>
      <c r="F344" s="10">
        <v>5900</v>
      </c>
      <c r="G344" s="10">
        <v>5950</v>
      </c>
      <c r="H344" s="10">
        <v>6000</v>
      </c>
      <c r="I344" s="21">
        <f t="shared" ref="I344" si="616">(IF(E344="SELL",F344-G344,IF(E344="BUY",G344-F344)))*C344*D344</f>
        <v>12500</v>
      </c>
      <c r="J344" s="21">
        <v>0</v>
      </c>
      <c r="K344" s="21">
        <f t="shared" ref="K344" si="617">SUM(I344,J344)</f>
        <v>12500</v>
      </c>
    </row>
    <row r="345" spans="1:11" ht="15.75">
      <c r="A345" s="8">
        <v>43244</v>
      </c>
      <c r="B345" s="9" t="s">
        <v>115</v>
      </c>
      <c r="C345" s="9">
        <v>7000</v>
      </c>
      <c r="D345" s="19">
        <v>2</v>
      </c>
      <c r="E345" s="9" t="s">
        <v>10</v>
      </c>
      <c r="F345" s="10">
        <v>70.150000000000006</v>
      </c>
      <c r="G345" s="10">
        <v>71.099999999999994</v>
      </c>
      <c r="H345" s="10">
        <v>0</v>
      </c>
      <c r="I345" s="21">
        <f t="shared" ref="I345" si="618">(IF(E345="SELL",F345-G345,IF(E345="BUY",G345-F345)))*C345*D345</f>
        <v>13299.99999999984</v>
      </c>
      <c r="J345" s="21">
        <v>0</v>
      </c>
      <c r="K345" s="21">
        <f t="shared" ref="K345" si="619">SUM(I345,J345)</f>
        <v>13299.99999999984</v>
      </c>
    </row>
    <row r="346" spans="1:11" ht="15.75">
      <c r="A346" s="8">
        <v>43244</v>
      </c>
      <c r="B346" s="9" t="s">
        <v>49</v>
      </c>
      <c r="C346" s="9">
        <v>1600</v>
      </c>
      <c r="D346" s="19">
        <v>2</v>
      </c>
      <c r="E346" s="9" t="s">
        <v>16</v>
      </c>
      <c r="F346" s="10">
        <v>300.85000000000002</v>
      </c>
      <c r="G346" s="10">
        <v>297.85000000000002</v>
      </c>
      <c r="H346" s="10">
        <v>294.85000000000002</v>
      </c>
      <c r="I346" s="21">
        <f t="shared" ref="I346" si="620">(IF(E346="SELL",F346-G346,IF(E346="BUY",G346-F346)))*C346*D346</f>
        <v>9600</v>
      </c>
      <c r="J346" s="21">
        <v>0</v>
      </c>
      <c r="K346" s="21">
        <f t="shared" ref="K346" si="621">SUM(I346,J346)</f>
        <v>9600</v>
      </c>
    </row>
    <row r="347" spans="1:11" ht="15.75">
      <c r="A347" s="8">
        <v>43243</v>
      </c>
      <c r="B347" s="9" t="s">
        <v>165</v>
      </c>
      <c r="C347" s="9">
        <v>4500</v>
      </c>
      <c r="D347" s="19">
        <v>2</v>
      </c>
      <c r="E347" s="9" t="s">
        <v>10</v>
      </c>
      <c r="F347" s="10">
        <v>118.9</v>
      </c>
      <c r="G347" s="10">
        <v>118.901</v>
      </c>
      <c r="H347" s="10">
        <v>0</v>
      </c>
      <c r="I347" s="21">
        <v>0</v>
      </c>
      <c r="J347" s="21">
        <v>0</v>
      </c>
      <c r="K347" s="21">
        <f t="shared" ref="K347" si="622">SUM(I347,J347)</f>
        <v>0</v>
      </c>
    </row>
    <row r="348" spans="1:11" ht="15.75">
      <c r="A348" s="8">
        <v>43243</v>
      </c>
      <c r="B348" s="9" t="s">
        <v>49</v>
      </c>
      <c r="C348" s="9">
        <v>1600</v>
      </c>
      <c r="D348" s="19">
        <v>2</v>
      </c>
      <c r="E348" s="9" t="s">
        <v>16</v>
      </c>
      <c r="F348" s="10">
        <v>318.60000000000002</v>
      </c>
      <c r="G348" s="10">
        <v>315.60000000000002</v>
      </c>
      <c r="H348" s="10">
        <v>312.60000000000002</v>
      </c>
      <c r="I348" s="21">
        <f t="shared" ref="I348" si="623">(IF(E348="SELL",F348-G348,IF(E348="BUY",G348-F348)))*C348*D348</f>
        <v>9600</v>
      </c>
      <c r="J348" s="21">
        <v>0</v>
      </c>
      <c r="K348" s="21">
        <f t="shared" ref="K348" si="624">SUM(I348,J348)</f>
        <v>9600</v>
      </c>
    </row>
    <row r="349" spans="1:11" ht="15.75">
      <c r="A349" s="8">
        <v>43242</v>
      </c>
      <c r="B349" s="9" t="s">
        <v>167</v>
      </c>
      <c r="C349" s="9">
        <v>125</v>
      </c>
      <c r="D349" s="19">
        <v>2</v>
      </c>
      <c r="E349" s="9" t="s">
        <v>10</v>
      </c>
      <c r="F349" s="10">
        <v>5902</v>
      </c>
      <c r="G349" s="10">
        <v>5932</v>
      </c>
      <c r="H349" s="10">
        <v>5982</v>
      </c>
      <c r="I349" s="21">
        <f t="shared" ref="I349" si="625">(IF(E349="SELL",F349-G349,IF(E349="BUY",G349-F349)))*C349*D349</f>
        <v>7500</v>
      </c>
      <c r="J349" s="21">
        <f>(IF(E349="SELL",IF(H349="",0,G349-H349),IF(E349="BUY",IF(H349="",0,H349-G349))))*C349*D349</f>
        <v>12500</v>
      </c>
      <c r="K349" s="21">
        <f t="shared" ref="K349" si="626">SUM(I349,J349)</f>
        <v>20000</v>
      </c>
    </row>
    <row r="350" spans="1:11" ht="15.75">
      <c r="A350" s="8">
        <v>43242</v>
      </c>
      <c r="B350" s="9" t="s">
        <v>116</v>
      </c>
      <c r="C350" s="9">
        <v>1500</v>
      </c>
      <c r="D350" s="19">
        <v>2</v>
      </c>
      <c r="E350" s="9" t="s">
        <v>10</v>
      </c>
      <c r="F350" s="10">
        <v>424.75</v>
      </c>
      <c r="G350" s="10">
        <v>419.9</v>
      </c>
      <c r="H350" s="10">
        <v>0</v>
      </c>
      <c r="I350" s="21">
        <f t="shared" ref="I350" si="627">(IF(E350="SELL",F350-G350,IF(E350="BUY",G350-F350)))*C350*D350</f>
        <v>-14550.000000000069</v>
      </c>
      <c r="J350" s="21">
        <v>0</v>
      </c>
      <c r="K350" s="21">
        <f t="shared" ref="K350" si="628">SUM(I350,J350)</f>
        <v>-14550.000000000069</v>
      </c>
    </row>
    <row r="351" spans="1:11" ht="15.75">
      <c r="A351" s="8">
        <v>43242</v>
      </c>
      <c r="B351" s="9" t="s">
        <v>91</v>
      </c>
      <c r="C351" s="9">
        <v>1700</v>
      </c>
      <c r="D351" s="19">
        <v>2</v>
      </c>
      <c r="E351" s="9" t="s">
        <v>16</v>
      </c>
      <c r="F351" s="10">
        <v>365</v>
      </c>
      <c r="G351" s="10">
        <v>362.5</v>
      </c>
      <c r="H351" s="10">
        <v>360</v>
      </c>
      <c r="I351" s="21">
        <f t="shared" ref="I351" si="629">(IF(E351="SELL",F351-G351,IF(E351="BUY",G351-F351)))*C351*D351</f>
        <v>8500</v>
      </c>
      <c r="J351" s="21">
        <v>0</v>
      </c>
      <c r="K351" s="21">
        <f t="shared" ref="K351" si="630">SUM(I351,J351)</f>
        <v>8500</v>
      </c>
    </row>
    <row r="352" spans="1:11" ht="15.75">
      <c r="A352" s="8">
        <v>43241</v>
      </c>
      <c r="B352" s="9" t="s">
        <v>14</v>
      </c>
      <c r="C352" s="9">
        <v>4500</v>
      </c>
      <c r="D352" s="19">
        <v>2</v>
      </c>
      <c r="E352" s="9" t="s">
        <v>16</v>
      </c>
      <c r="F352" s="10">
        <v>113.1</v>
      </c>
      <c r="G352" s="10">
        <v>115.1</v>
      </c>
      <c r="H352" s="10">
        <v>0</v>
      </c>
      <c r="I352" s="21">
        <f t="shared" ref="I352" si="631">(IF(E352="SELL",F352-G352,IF(E352="BUY",G352-F352)))*C352*D352</f>
        <v>-18000</v>
      </c>
      <c r="J352" s="21">
        <v>0</v>
      </c>
      <c r="K352" s="21">
        <f t="shared" ref="K352" si="632">SUM(I352,J352)</f>
        <v>-18000</v>
      </c>
    </row>
    <row r="353" spans="1:11" ht="15.75">
      <c r="A353" s="8">
        <v>43241</v>
      </c>
      <c r="B353" s="9" t="s">
        <v>25</v>
      </c>
      <c r="C353" s="9">
        <v>1000</v>
      </c>
      <c r="D353" s="19">
        <v>2</v>
      </c>
      <c r="E353" s="9" t="s">
        <v>16</v>
      </c>
      <c r="F353" s="10">
        <v>585</v>
      </c>
      <c r="G353" s="10">
        <v>580</v>
      </c>
      <c r="H353" s="10">
        <v>570</v>
      </c>
      <c r="I353" s="21">
        <f t="shared" ref="I353" si="633">(IF(E353="SELL",F353-G353,IF(E353="BUY",G353-F353)))*C353*D353</f>
        <v>10000</v>
      </c>
      <c r="J353" s="21">
        <v>0</v>
      </c>
      <c r="K353" s="21">
        <f t="shared" ref="K353" si="634">SUM(I353,J353)</f>
        <v>10000</v>
      </c>
    </row>
    <row r="354" spans="1:11" ht="15.75">
      <c r="A354" s="8">
        <v>43241</v>
      </c>
      <c r="B354" s="9" t="s">
        <v>14</v>
      </c>
      <c r="C354" s="9">
        <v>4500</v>
      </c>
      <c r="D354" s="19">
        <v>2</v>
      </c>
      <c r="E354" s="9" t="s">
        <v>10</v>
      </c>
      <c r="F354" s="10">
        <v>115.6</v>
      </c>
      <c r="G354" s="10">
        <v>115.6</v>
      </c>
      <c r="H354" s="10">
        <v>0</v>
      </c>
      <c r="I354" s="21">
        <f t="shared" ref="I354" si="635">(IF(E354="SELL",F354-G354,IF(E354="BUY",G354-F354)))*C354*D354</f>
        <v>0</v>
      </c>
      <c r="J354" s="21">
        <v>0</v>
      </c>
      <c r="K354" s="21">
        <f t="shared" ref="K354" si="636">SUM(I354,J354)</f>
        <v>0</v>
      </c>
    </row>
    <row r="355" spans="1:11" ht="15.75">
      <c r="A355" s="8">
        <v>43238</v>
      </c>
      <c r="B355" s="9" t="s">
        <v>167</v>
      </c>
      <c r="C355" s="9">
        <v>125</v>
      </c>
      <c r="D355" s="19">
        <v>2</v>
      </c>
      <c r="E355" s="9" t="s">
        <v>10</v>
      </c>
      <c r="F355" s="10">
        <v>5755</v>
      </c>
      <c r="G355" s="10">
        <v>5800</v>
      </c>
      <c r="H355" s="10">
        <v>5850</v>
      </c>
      <c r="I355" s="21">
        <f t="shared" ref="I355" si="637">(IF(E355="SELL",F355-G355,IF(E355="BUY",G355-F355)))*C355*D355</f>
        <v>11250</v>
      </c>
      <c r="J355" s="21">
        <v>0</v>
      </c>
      <c r="K355" s="21">
        <f t="shared" ref="K355" si="638">SUM(I355,J355)</f>
        <v>11250</v>
      </c>
    </row>
    <row r="356" spans="1:11" ht="15.75">
      <c r="A356" s="8">
        <v>43238</v>
      </c>
      <c r="B356" s="9" t="s">
        <v>12</v>
      </c>
      <c r="C356" s="9">
        <v>400</v>
      </c>
      <c r="D356" s="19">
        <v>2</v>
      </c>
      <c r="E356" s="9" t="s">
        <v>16</v>
      </c>
      <c r="F356" s="10">
        <v>1381</v>
      </c>
      <c r="G356" s="10">
        <v>1370</v>
      </c>
      <c r="H356" s="10">
        <v>1355</v>
      </c>
      <c r="I356" s="21">
        <f t="shared" ref="I356" si="639">(IF(E356="SELL",F356-G356,IF(E356="BUY",G356-F356)))*C356*D356</f>
        <v>8800</v>
      </c>
      <c r="J356" s="21">
        <v>0</v>
      </c>
      <c r="K356" s="21">
        <f t="shared" ref="K356" si="640">SUM(I356,J356)</f>
        <v>8800</v>
      </c>
    </row>
    <row r="357" spans="1:11" ht="15.75">
      <c r="A357" s="8">
        <v>43238</v>
      </c>
      <c r="B357" s="9" t="s">
        <v>111</v>
      </c>
      <c r="C357" s="9">
        <v>500</v>
      </c>
      <c r="D357" s="19">
        <v>2</v>
      </c>
      <c r="E357" s="9" t="s">
        <v>16</v>
      </c>
      <c r="F357" s="10">
        <v>1977</v>
      </c>
      <c r="G357" s="10">
        <v>1967</v>
      </c>
      <c r="H357" s="10">
        <v>1957</v>
      </c>
      <c r="I357" s="21">
        <f t="shared" ref="I357" si="641">(IF(E357="SELL",F357-G357,IF(E357="BUY",G357-F357)))*C357*D357</f>
        <v>10000</v>
      </c>
      <c r="J357" s="21">
        <f>(IF(E357="SELL",IF(H357="",0,G357-H357),IF(E357="BUY",IF(H357="",0,H357-G357))))*C357*D357</f>
        <v>10000</v>
      </c>
      <c r="K357" s="21">
        <f t="shared" ref="K357" si="642">SUM(I357,J357)</f>
        <v>20000</v>
      </c>
    </row>
    <row r="358" spans="1:11" ht="15.75">
      <c r="A358" s="8">
        <v>43238</v>
      </c>
      <c r="B358" s="9" t="s">
        <v>166</v>
      </c>
      <c r="C358" s="9">
        <v>3000</v>
      </c>
      <c r="D358" s="19">
        <v>2</v>
      </c>
      <c r="E358" s="9" t="s">
        <v>16</v>
      </c>
      <c r="F358" s="10">
        <v>224</v>
      </c>
      <c r="G358" s="10">
        <v>222</v>
      </c>
      <c r="H358" s="10">
        <v>220</v>
      </c>
      <c r="I358" s="21">
        <f t="shared" ref="I358" si="643">(IF(E358="SELL",F358-G358,IF(E358="BUY",G358-F358)))*C358*D358</f>
        <v>12000</v>
      </c>
      <c r="J358" s="21">
        <f>(IF(E358="SELL",IF(H358="",0,G358-H358),IF(E358="BUY",IF(H358="",0,H358-G358))))*C358*D358</f>
        <v>12000</v>
      </c>
      <c r="K358" s="21">
        <f t="shared" ref="K358" si="644">SUM(I358,J358)</f>
        <v>24000</v>
      </c>
    </row>
    <row r="359" spans="1:11" ht="15.75">
      <c r="A359" s="8">
        <v>43238</v>
      </c>
      <c r="B359" s="9" t="s">
        <v>44</v>
      </c>
      <c r="C359" s="9">
        <v>1250</v>
      </c>
      <c r="D359" s="19">
        <v>2</v>
      </c>
      <c r="E359" s="9" t="s">
        <v>16</v>
      </c>
      <c r="F359" s="10">
        <v>442</v>
      </c>
      <c r="G359" s="10">
        <v>435</v>
      </c>
      <c r="H359" s="10">
        <v>428</v>
      </c>
      <c r="I359" s="21">
        <f t="shared" ref="I359" si="645">(IF(E359="SELL",F359-G359,IF(E359="BUY",G359-F359)))*C359*D359</f>
        <v>17500</v>
      </c>
      <c r="J359" s="21">
        <v>0</v>
      </c>
      <c r="K359" s="21">
        <f t="shared" ref="K359" si="646">SUM(I359,J359)</f>
        <v>17500</v>
      </c>
    </row>
    <row r="360" spans="1:11" ht="15.75">
      <c r="A360" s="8">
        <v>43237</v>
      </c>
      <c r="B360" s="9" t="s">
        <v>11</v>
      </c>
      <c r="C360" s="9">
        <v>1000</v>
      </c>
      <c r="D360" s="19">
        <v>2</v>
      </c>
      <c r="E360" s="9" t="s">
        <v>16</v>
      </c>
      <c r="F360" s="10">
        <v>580</v>
      </c>
      <c r="G360" s="10">
        <v>580</v>
      </c>
      <c r="H360" s="10">
        <v>0</v>
      </c>
      <c r="I360" s="21">
        <f t="shared" ref="I360" si="647">(IF(E360="SELL",F360-G360,IF(E360="BUY",G360-F360)))*C360*D360</f>
        <v>0</v>
      </c>
      <c r="J360" s="21">
        <v>0</v>
      </c>
      <c r="K360" s="21">
        <f t="shared" ref="K360" si="648">SUM(I360,J360)</f>
        <v>0</v>
      </c>
    </row>
    <row r="361" spans="1:11" ht="15.75">
      <c r="A361" s="8">
        <v>43237</v>
      </c>
      <c r="B361" s="9" t="s">
        <v>165</v>
      </c>
      <c r="C361" s="9">
        <v>4500</v>
      </c>
      <c r="D361" s="19">
        <v>2</v>
      </c>
      <c r="E361" s="9" t="s">
        <v>10</v>
      </c>
      <c r="F361" s="10">
        <v>117</v>
      </c>
      <c r="G361" s="10">
        <v>118.25</v>
      </c>
      <c r="H361" s="10">
        <v>119.5</v>
      </c>
      <c r="I361" s="21">
        <f t="shared" ref="I361" si="649">(IF(E361="SELL",F361-G361,IF(E361="BUY",G361-F361)))*C361*D361</f>
        <v>11250</v>
      </c>
      <c r="J361" s="21">
        <f>(IF(E361="SELL",IF(H361="",0,G361-H361),IF(E361="BUY",IF(H361="",0,H361-G361))))*C361*D361</f>
        <v>11250</v>
      </c>
      <c r="K361" s="21">
        <f t="shared" ref="K361" si="650">SUM(I361,J361)</f>
        <v>22500</v>
      </c>
    </row>
    <row r="362" spans="1:11" ht="15.75">
      <c r="A362" s="8">
        <v>43237</v>
      </c>
      <c r="B362" s="9" t="s">
        <v>164</v>
      </c>
      <c r="C362" s="9">
        <v>28000</v>
      </c>
      <c r="D362" s="19">
        <v>2</v>
      </c>
      <c r="E362" s="9" t="s">
        <v>10</v>
      </c>
      <c r="F362" s="10">
        <v>14.85</v>
      </c>
      <c r="G362" s="10">
        <v>15.15</v>
      </c>
      <c r="H362" s="10">
        <v>15.45</v>
      </c>
      <c r="I362" s="21">
        <f t="shared" ref="I362" si="651">(IF(E362="SELL",F362-G362,IF(E362="BUY",G362-F362)))*C362*D362</f>
        <v>16800.00000000004</v>
      </c>
      <c r="J362" s="21">
        <f>(IF(E362="SELL",IF(H362="",0,G362-H362),IF(E362="BUY",IF(H362="",0,H362-G362))))*C362*D362</f>
        <v>16799.999999999942</v>
      </c>
      <c r="K362" s="21">
        <f t="shared" ref="K362" si="652">SUM(I362,J362)</f>
        <v>33599.999999999985</v>
      </c>
    </row>
    <row r="363" spans="1:11" ht="15.75">
      <c r="A363" s="8">
        <v>43236</v>
      </c>
      <c r="B363" s="9" t="s">
        <v>25</v>
      </c>
      <c r="C363" s="9">
        <v>1000</v>
      </c>
      <c r="D363" s="19">
        <v>2</v>
      </c>
      <c r="E363" s="9" t="s">
        <v>10</v>
      </c>
      <c r="F363" s="10">
        <v>626</v>
      </c>
      <c r="G363" s="10">
        <v>626</v>
      </c>
      <c r="H363" s="10">
        <v>0</v>
      </c>
      <c r="I363" s="21">
        <f t="shared" ref="I363" si="653">(IF(E363="SELL",F363-G363,IF(E363="BUY",G363-F363)))*C363*D363</f>
        <v>0</v>
      </c>
      <c r="J363" s="21">
        <v>0</v>
      </c>
      <c r="K363" s="21">
        <f t="shared" ref="K363" si="654">SUM(I363,J363)</f>
        <v>0</v>
      </c>
    </row>
    <row r="364" spans="1:11" ht="15.75">
      <c r="A364" s="8">
        <v>43236</v>
      </c>
      <c r="B364" s="9" t="s">
        <v>50</v>
      </c>
      <c r="C364" s="9">
        <v>3000</v>
      </c>
      <c r="D364" s="19">
        <v>2</v>
      </c>
      <c r="E364" s="9" t="s">
        <v>10</v>
      </c>
      <c r="F364" s="10">
        <v>334.5</v>
      </c>
      <c r="G364" s="10">
        <v>337.5</v>
      </c>
      <c r="H364" s="10">
        <v>339.5</v>
      </c>
      <c r="I364" s="21">
        <f t="shared" ref="I364" si="655">(IF(E364="SELL",F364-G364,IF(E364="BUY",G364-F364)))*C364*D364</f>
        <v>18000</v>
      </c>
      <c r="J364" s="21">
        <v>0</v>
      </c>
      <c r="K364" s="21">
        <f t="shared" ref="K364" si="656">SUM(I364,J364)</f>
        <v>18000</v>
      </c>
    </row>
    <row r="365" spans="1:11" ht="15.75">
      <c r="A365" s="8">
        <v>43235</v>
      </c>
      <c r="B365" s="9" t="s">
        <v>44</v>
      </c>
      <c r="C365" s="9">
        <v>1250</v>
      </c>
      <c r="D365" s="19">
        <v>2</v>
      </c>
      <c r="E365" s="9" t="s">
        <v>16</v>
      </c>
      <c r="F365" s="10">
        <v>456</v>
      </c>
      <c r="G365" s="10">
        <v>452</v>
      </c>
      <c r="H365" s="10">
        <v>448</v>
      </c>
      <c r="I365" s="21">
        <f t="shared" ref="I365" si="657">(IF(E365="SELL",F365-G365,IF(E365="BUY",G365-F365)))*C365*D365</f>
        <v>10000</v>
      </c>
      <c r="J365" s="21">
        <f>(IF(E365="SELL",IF(H365="",0,G365-H365),IF(E365="BUY",IF(H365="",0,H365-G365))))*C365*D365</f>
        <v>10000</v>
      </c>
      <c r="K365" s="21">
        <f t="shared" ref="K365" si="658">SUM(I365,J365)</f>
        <v>20000</v>
      </c>
    </row>
    <row r="366" spans="1:11" ht="15.75">
      <c r="A366" s="8">
        <v>43235</v>
      </c>
      <c r="B366" s="9" t="s">
        <v>46</v>
      </c>
      <c r="C366" s="9">
        <v>2250</v>
      </c>
      <c r="D366" s="19">
        <v>2</v>
      </c>
      <c r="E366" s="9" t="s">
        <v>16</v>
      </c>
      <c r="F366" s="10">
        <v>248</v>
      </c>
      <c r="G366" s="10">
        <v>245</v>
      </c>
      <c r="H366" s="10">
        <v>242</v>
      </c>
      <c r="I366" s="21">
        <f t="shared" ref="I366" si="659">(IF(E366="SELL",F366-G366,IF(E366="BUY",G366-F366)))*C366*D366</f>
        <v>13500</v>
      </c>
      <c r="J366" s="21">
        <f>(IF(E366="SELL",IF(H366="",0,G366-H366),IF(E366="BUY",IF(H366="",0,H366-G366))))*C366*D366</f>
        <v>13500</v>
      </c>
      <c r="K366" s="21">
        <f t="shared" ref="K366" si="660">SUM(I366,J366)</f>
        <v>27000</v>
      </c>
    </row>
    <row r="367" spans="1:11" ht="15.75">
      <c r="A367" s="8">
        <v>43235</v>
      </c>
      <c r="B367" s="9" t="s">
        <v>21</v>
      </c>
      <c r="C367" s="9">
        <v>600</v>
      </c>
      <c r="D367" s="19">
        <v>2</v>
      </c>
      <c r="E367" s="9" t="s">
        <v>10</v>
      </c>
      <c r="F367" s="10">
        <v>1220</v>
      </c>
      <c r="G367" s="10">
        <v>1230</v>
      </c>
      <c r="H367" s="10">
        <v>1240</v>
      </c>
      <c r="I367" s="21">
        <f t="shared" ref="I367" si="661">(IF(E367="SELL",F367-G367,IF(E367="BUY",G367-F367)))*C367*D367</f>
        <v>12000</v>
      </c>
      <c r="J367" s="21">
        <f>(IF(E367="SELL",IF(H367="",0,G367-H367),IF(E367="BUY",IF(H367="",0,H367-G367))))*C367*D367</f>
        <v>12000</v>
      </c>
      <c r="K367" s="21">
        <f t="shared" ref="K367" si="662">SUM(I367,J367)</f>
        <v>24000</v>
      </c>
    </row>
    <row r="368" spans="1:11" ht="15.75">
      <c r="A368" s="8">
        <v>43234</v>
      </c>
      <c r="B368" s="9" t="s">
        <v>21</v>
      </c>
      <c r="C368" s="9">
        <v>600</v>
      </c>
      <c r="D368" s="19">
        <v>2</v>
      </c>
      <c r="E368" s="9" t="s">
        <v>10</v>
      </c>
      <c r="F368" s="10">
        <v>1183</v>
      </c>
      <c r="G368" s="10">
        <v>1193</v>
      </c>
      <c r="H368" s="10">
        <v>1204</v>
      </c>
      <c r="I368" s="21">
        <f t="shared" ref="I368" si="663">(IF(E368="SELL",F368-G368,IF(E368="BUY",G368-F368)))*C368*D368</f>
        <v>12000</v>
      </c>
      <c r="J368" s="21">
        <v>0</v>
      </c>
      <c r="K368" s="21">
        <f t="shared" ref="K368" si="664">SUM(I368,J368)</f>
        <v>12000</v>
      </c>
    </row>
    <row r="369" spans="1:11" ht="15.75">
      <c r="A369" s="8">
        <v>43234</v>
      </c>
      <c r="B369" s="9" t="s">
        <v>163</v>
      </c>
      <c r="C369" s="9">
        <v>6000</v>
      </c>
      <c r="D369" s="19">
        <v>2</v>
      </c>
      <c r="E369" s="9" t="s">
        <v>16</v>
      </c>
      <c r="F369" s="10">
        <v>119.8</v>
      </c>
      <c r="G369" s="10">
        <v>118.8</v>
      </c>
      <c r="H369" s="10">
        <v>387</v>
      </c>
      <c r="I369" s="21">
        <f t="shared" ref="I369" si="665">(IF(E369="SELL",F369-G369,IF(E369="BUY",G369-F369)))*C369*D369</f>
        <v>12000</v>
      </c>
      <c r="J369" s="21">
        <v>0</v>
      </c>
      <c r="K369" s="21">
        <f t="shared" ref="K369" si="666">SUM(I369,J369)</f>
        <v>12000</v>
      </c>
    </row>
    <row r="370" spans="1:11" ht="15.75">
      <c r="A370" s="8">
        <v>43231</v>
      </c>
      <c r="B370" s="9" t="s">
        <v>162</v>
      </c>
      <c r="C370" s="9">
        <v>500</v>
      </c>
      <c r="D370" s="19">
        <v>2</v>
      </c>
      <c r="E370" s="9" t="s">
        <v>16</v>
      </c>
      <c r="F370" s="10">
        <v>1062</v>
      </c>
      <c r="G370" s="10">
        <v>1062</v>
      </c>
      <c r="H370" s="10">
        <v>387</v>
      </c>
      <c r="I370" s="21">
        <f t="shared" ref="I370" si="667">(IF(E370="SELL",F370-G370,IF(E370="BUY",G370-F370)))*C370*D370</f>
        <v>0</v>
      </c>
      <c r="J370" s="21">
        <v>0</v>
      </c>
      <c r="K370" s="21">
        <f t="shared" ref="K370" si="668">SUM(I370,J370)</f>
        <v>0</v>
      </c>
    </row>
    <row r="371" spans="1:11" ht="15.75">
      <c r="A371" s="8">
        <v>43231</v>
      </c>
      <c r="B371" s="9" t="s">
        <v>91</v>
      </c>
      <c r="C371" s="9">
        <v>1700</v>
      </c>
      <c r="D371" s="19">
        <v>2</v>
      </c>
      <c r="E371" s="9" t="s">
        <v>16</v>
      </c>
      <c r="F371" s="10">
        <v>393</v>
      </c>
      <c r="G371" s="10">
        <v>390</v>
      </c>
      <c r="H371" s="10">
        <v>387</v>
      </c>
      <c r="I371" s="21">
        <f t="shared" ref="I371" si="669">(IF(E371="SELL",F371-G371,IF(E371="BUY",G371-F371)))*C371*D371</f>
        <v>10200</v>
      </c>
      <c r="J371" s="21">
        <f>(IF(E371="SELL",IF(H371="",0,G371-H371),IF(E371="BUY",IF(H371="",0,H371-G371))))*C371*D371</f>
        <v>10200</v>
      </c>
      <c r="K371" s="21">
        <f t="shared" ref="K371" si="670">SUM(I371,J371)</f>
        <v>20400</v>
      </c>
    </row>
    <row r="372" spans="1:11" ht="15.75">
      <c r="A372" s="8">
        <v>43231</v>
      </c>
      <c r="B372" s="9" t="s">
        <v>91</v>
      </c>
      <c r="C372" s="9">
        <v>1700</v>
      </c>
      <c r="D372" s="19">
        <v>2</v>
      </c>
      <c r="E372" s="9" t="s">
        <v>16</v>
      </c>
      <c r="F372" s="10">
        <v>393</v>
      </c>
      <c r="G372" s="10">
        <v>390</v>
      </c>
      <c r="H372" s="10">
        <v>387</v>
      </c>
      <c r="I372" s="21">
        <f t="shared" ref="I372" si="671">(IF(E372="SELL",F372-G372,IF(E372="BUY",G372-F372)))*C372*D372</f>
        <v>10200</v>
      </c>
      <c r="J372" s="21">
        <v>0</v>
      </c>
      <c r="K372" s="21">
        <f t="shared" ref="K372" si="672">SUM(I372,J372)</f>
        <v>10200</v>
      </c>
    </row>
    <row r="373" spans="1:11" ht="15.75">
      <c r="A373" s="8">
        <v>43230</v>
      </c>
      <c r="B373" s="9" t="s">
        <v>96</v>
      </c>
      <c r="C373" s="9">
        <v>1250</v>
      </c>
      <c r="D373" s="19">
        <v>2</v>
      </c>
      <c r="E373" s="9" t="s">
        <v>16</v>
      </c>
      <c r="F373" s="10">
        <v>395</v>
      </c>
      <c r="G373" s="10">
        <v>391</v>
      </c>
      <c r="H373" s="10">
        <v>387</v>
      </c>
      <c r="I373" s="21">
        <f t="shared" ref="I373" si="673">(IF(E373="SELL",F373-G373,IF(E373="BUY",G373-F373)))*C373*D373</f>
        <v>10000</v>
      </c>
      <c r="J373" s="21">
        <v>0</v>
      </c>
      <c r="K373" s="21">
        <f t="shared" ref="K373" si="674">SUM(I373,J373)</f>
        <v>10000</v>
      </c>
    </row>
    <row r="374" spans="1:11" ht="15.75">
      <c r="A374" s="8">
        <v>43229</v>
      </c>
      <c r="B374" s="9" t="s">
        <v>21</v>
      </c>
      <c r="C374" s="9">
        <v>600</v>
      </c>
      <c r="D374" s="19">
        <v>2</v>
      </c>
      <c r="E374" s="9" t="s">
        <v>10</v>
      </c>
      <c r="F374" s="10">
        <v>1172</v>
      </c>
      <c r="G374" s="10">
        <v>1172</v>
      </c>
      <c r="H374" s="10">
        <v>0</v>
      </c>
      <c r="I374" s="21">
        <f t="shared" ref="I374" si="675">(IF(E374="SELL",F374-G374,IF(E374="BUY",G374-F374)))*C374*D374</f>
        <v>0</v>
      </c>
      <c r="J374" s="21">
        <v>0</v>
      </c>
      <c r="K374" s="21">
        <f t="shared" ref="K374" si="676">SUM(I374,J374)</f>
        <v>0</v>
      </c>
    </row>
    <row r="375" spans="1:11" ht="15.75">
      <c r="A375" s="8">
        <v>43229</v>
      </c>
      <c r="B375" s="9" t="s">
        <v>69</v>
      </c>
      <c r="C375" s="9">
        <v>2000</v>
      </c>
      <c r="D375" s="19">
        <v>2</v>
      </c>
      <c r="E375" s="9" t="s">
        <v>10</v>
      </c>
      <c r="F375" s="10">
        <v>436</v>
      </c>
      <c r="G375" s="10">
        <v>440</v>
      </c>
      <c r="H375" s="10">
        <v>444</v>
      </c>
      <c r="I375" s="21">
        <f t="shared" ref="I375" si="677">(IF(E375="SELL",F375-G375,IF(E375="BUY",G375-F375)))*C375*D375</f>
        <v>16000</v>
      </c>
      <c r="J375" s="21">
        <f>(IF(E375="SELL",IF(H375="",0,G375-H375),IF(E375="BUY",IF(H375="",0,H375-G375))))*C375*D375</f>
        <v>16000</v>
      </c>
      <c r="K375" s="21">
        <f t="shared" ref="K375" si="678">SUM(I375,J375)</f>
        <v>32000</v>
      </c>
    </row>
    <row r="376" spans="1:11" ht="15.75">
      <c r="A376" s="8">
        <v>43228</v>
      </c>
      <c r="B376" s="9" t="s">
        <v>41</v>
      </c>
      <c r="C376" s="9">
        <v>4500</v>
      </c>
      <c r="D376" s="19">
        <v>2</v>
      </c>
      <c r="E376" s="9" t="s">
        <v>10</v>
      </c>
      <c r="F376" s="10">
        <v>183.8</v>
      </c>
      <c r="G376" s="10">
        <v>181.8</v>
      </c>
      <c r="H376" s="10">
        <v>0</v>
      </c>
      <c r="I376" s="21">
        <f t="shared" ref="I376" si="679">(IF(E376="SELL",F376-G376,IF(E376="BUY",G376-F376)))*C376*D376</f>
        <v>-18000</v>
      </c>
      <c r="J376" s="21">
        <v>0</v>
      </c>
      <c r="K376" s="21">
        <f t="shared" ref="K376" si="680">SUM(I376,J376)</f>
        <v>-18000</v>
      </c>
    </row>
    <row r="377" spans="1:11" ht="15.75">
      <c r="A377" s="8">
        <v>43228</v>
      </c>
      <c r="B377" s="9" t="s">
        <v>22</v>
      </c>
      <c r="C377" s="9">
        <v>2750</v>
      </c>
      <c r="D377" s="19">
        <v>2</v>
      </c>
      <c r="E377" s="9" t="s">
        <v>10</v>
      </c>
      <c r="F377" s="10">
        <v>310</v>
      </c>
      <c r="G377" s="10">
        <v>312</v>
      </c>
      <c r="H377" s="10">
        <v>314</v>
      </c>
      <c r="I377" s="21">
        <f t="shared" ref="I377" si="681">(IF(E377="SELL",F377-G377,IF(E377="BUY",G377-F377)))*C377*D377</f>
        <v>11000</v>
      </c>
      <c r="J377" s="21">
        <v>0</v>
      </c>
      <c r="K377" s="21">
        <f t="shared" ref="K377" si="682">SUM(I377,J377)</f>
        <v>11000</v>
      </c>
    </row>
    <row r="378" spans="1:11" ht="15.75">
      <c r="A378" s="8">
        <v>43224</v>
      </c>
      <c r="B378" s="9" t="s">
        <v>161</v>
      </c>
      <c r="C378" s="9">
        <v>800</v>
      </c>
      <c r="D378" s="19">
        <v>2</v>
      </c>
      <c r="E378" s="9" t="s">
        <v>16</v>
      </c>
      <c r="F378" s="10">
        <v>590</v>
      </c>
      <c r="G378" s="10">
        <v>590</v>
      </c>
      <c r="H378" s="10">
        <v>0</v>
      </c>
      <c r="I378" s="21">
        <f t="shared" ref="I378" si="683">(IF(E378="SELL",F378-G378,IF(E378="BUY",G378-F378)))*C378*D378</f>
        <v>0</v>
      </c>
      <c r="J378" s="21">
        <v>0</v>
      </c>
      <c r="K378" s="21">
        <f t="shared" ref="K378" si="684">SUM(I378,J378)</f>
        <v>0</v>
      </c>
    </row>
    <row r="379" spans="1:11" ht="15.75">
      <c r="A379" s="8">
        <v>43224</v>
      </c>
      <c r="B379" s="9" t="s">
        <v>160</v>
      </c>
      <c r="C379" s="9">
        <v>3299</v>
      </c>
      <c r="D379" s="19">
        <v>2</v>
      </c>
      <c r="E379" s="9" t="s">
        <v>16</v>
      </c>
      <c r="F379" s="10">
        <v>223.2</v>
      </c>
      <c r="G379" s="10">
        <v>221.85</v>
      </c>
      <c r="H379" s="10">
        <v>221</v>
      </c>
      <c r="I379" s="21">
        <f t="shared" ref="I379" si="685">(IF(E379="SELL",F379-G379,IF(E379="BUY",G379-F379)))*C379*D379</f>
        <v>8907.2999999999629</v>
      </c>
      <c r="J379" s="21">
        <v>0</v>
      </c>
      <c r="K379" s="21">
        <f t="shared" ref="K379" si="686">SUM(I379,J379)</f>
        <v>8907.2999999999629</v>
      </c>
    </row>
    <row r="380" spans="1:11" ht="15.75">
      <c r="A380" s="8">
        <v>43223</v>
      </c>
      <c r="B380" s="9" t="s">
        <v>27</v>
      </c>
      <c r="C380" s="9">
        <v>1500</v>
      </c>
      <c r="D380" s="19">
        <v>2</v>
      </c>
      <c r="E380" s="9" t="s">
        <v>10</v>
      </c>
      <c r="F380" s="10">
        <v>642</v>
      </c>
      <c r="G380" s="10">
        <v>646</v>
      </c>
      <c r="H380" s="10">
        <v>650</v>
      </c>
      <c r="I380" s="21">
        <f t="shared" ref="I380" si="687">(IF(E380="SELL",F380-G380,IF(E380="BUY",G380-F380)))*C380*D380</f>
        <v>12000</v>
      </c>
      <c r="J380" s="21">
        <v>0</v>
      </c>
      <c r="K380" s="21">
        <f t="shared" ref="K380" si="688">SUM(I380,J380)</f>
        <v>12000</v>
      </c>
    </row>
    <row r="381" spans="1:11" ht="15.75">
      <c r="A381" s="8">
        <v>43222</v>
      </c>
      <c r="B381" s="9" t="s">
        <v>159</v>
      </c>
      <c r="C381" s="9">
        <v>2600</v>
      </c>
      <c r="D381" s="19">
        <v>2</v>
      </c>
      <c r="E381" s="9" t="s">
        <v>16</v>
      </c>
      <c r="F381" s="10">
        <v>317</v>
      </c>
      <c r="G381" s="10">
        <v>315</v>
      </c>
      <c r="H381" s="10">
        <v>313</v>
      </c>
      <c r="I381" s="21">
        <f t="shared" ref="I381" si="689">(IF(E381="SELL",F381-G381,IF(E381="BUY",G381-F381)))*C381*D381</f>
        <v>10400</v>
      </c>
      <c r="J381" s="21">
        <f>(IF(E381="SELL",IF(H381="",0,G381-H381),IF(E381="BUY",IF(H381="",0,H381-G381))))*C381*D381</f>
        <v>10400</v>
      </c>
      <c r="K381" s="21">
        <f t="shared" ref="K381" si="690">SUM(I381,J381)</f>
        <v>20800</v>
      </c>
    </row>
    <row r="382" spans="1:11" ht="15.75">
      <c r="A382" s="8">
        <v>43222</v>
      </c>
      <c r="B382" s="9" t="s">
        <v>158</v>
      </c>
      <c r="C382" s="9">
        <v>700</v>
      </c>
      <c r="D382" s="19">
        <v>2</v>
      </c>
      <c r="E382" s="9" t="s">
        <v>10</v>
      </c>
      <c r="F382" s="10">
        <v>886</v>
      </c>
      <c r="G382" s="10">
        <v>892</v>
      </c>
      <c r="H382" s="10">
        <v>898</v>
      </c>
      <c r="I382" s="21">
        <f t="shared" ref="I382" si="691">(IF(E382="SELL",F382-G382,IF(E382="BUY",G382-F382)))*C382*D382</f>
        <v>8400</v>
      </c>
      <c r="J382" s="21">
        <f>(IF(E382="SELL",IF(H382="",0,G382-H382),IF(E382="BUY",IF(H382="",0,H382-G382))))*C382*D382</f>
        <v>8400</v>
      </c>
      <c r="K382" s="21">
        <f t="shared" ref="K382" si="692">SUM(I382,J382)</f>
        <v>16800</v>
      </c>
    </row>
    <row r="383" spans="1:11" ht="15.75">
      <c r="A383" s="8">
        <v>43220</v>
      </c>
      <c r="B383" s="9" t="s">
        <v>51</v>
      </c>
      <c r="C383" s="9">
        <v>1750</v>
      </c>
      <c r="D383" s="19">
        <v>2</v>
      </c>
      <c r="E383" s="9" t="s">
        <v>10</v>
      </c>
      <c r="F383" s="10">
        <v>303</v>
      </c>
      <c r="G383" s="10">
        <v>300</v>
      </c>
      <c r="H383" s="10">
        <v>0</v>
      </c>
      <c r="I383" s="21">
        <f t="shared" ref="I383" si="693">(IF(E383="SELL",F383-G383,IF(E383="BUY",G383-F383)))*C383*D383</f>
        <v>-10500</v>
      </c>
      <c r="J383" s="21">
        <v>0</v>
      </c>
      <c r="K383" s="21">
        <f t="shared" ref="K383" si="694">SUM(I383,J383)</f>
        <v>-10500</v>
      </c>
    </row>
    <row r="384" spans="1:11" ht="15.75">
      <c r="A384" s="8">
        <v>43220</v>
      </c>
      <c r="B384" s="9" t="s">
        <v>149</v>
      </c>
      <c r="C384" s="9">
        <v>800</v>
      </c>
      <c r="D384" s="19">
        <v>2</v>
      </c>
      <c r="E384" s="9" t="s">
        <v>10</v>
      </c>
      <c r="F384" s="10">
        <v>1210</v>
      </c>
      <c r="G384" s="10">
        <v>1203</v>
      </c>
      <c r="H384" s="10">
        <v>0</v>
      </c>
      <c r="I384" s="21">
        <f t="shared" ref="I384" si="695">(IF(E384="SELL",F384-G384,IF(E384="BUY",G384-F384)))*C384*D384</f>
        <v>-11200</v>
      </c>
      <c r="J384" s="21">
        <v>0</v>
      </c>
      <c r="K384" s="21">
        <f t="shared" ref="K384" si="696">SUM(I384,J384)</f>
        <v>-11200</v>
      </c>
    </row>
    <row r="385" spans="1:11" ht="15.75">
      <c r="A385" s="8">
        <v>43220</v>
      </c>
      <c r="B385" s="9" t="s">
        <v>67</v>
      </c>
      <c r="C385" s="9">
        <v>1500</v>
      </c>
      <c r="D385" s="19">
        <v>2</v>
      </c>
      <c r="E385" s="9" t="s">
        <v>16</v>
      </c>
      <c r="F385" s="10">
        <v>163</v>
      </c>
      <c r="G385" s="10">
        <v>161</v>
      </c>
      <c r="H385" s="10">
        <v>159</v>
      </c>
      <c r="I385" s="21">
        <f t="shared" ref="I385" si="697">(IF(E385="SELL",F385-G385,IF(E385="BUY",G385-F385)))*C385*D385</f>
        <v>6000</v>
      </c>
      <c r="J385" s="21">
        <f>(IF(E385="SELL",IF(H385="",0,G385-H385),IF(E385="BUY",IF(H385="",0,H385-G385))))*C385*D385</f>
        <v>6000</v>
      </c>
      <c r="K385" s="21">
        <f t="shared" ref="K385" si="698">SUM(I385,J385)</f>
        <v>12000</v>
      </c>
    </row>
    <row r="386" spans="1:11" ht="15.75">
      <c r="A386" s="8">
        <v>43217</v>
      </c>
      <c r="B386" s="9" t="s">
        <v>67</v>
      </c>
      <c r="C386" s="9">
        <v>1500</v>
      </c>
      <c r="D386" s="19">
        <v>2</v>
      </c>
      <c r="E386" s="9" t="s">
        <v>16</v>
      </c>
      <c r="F386" s="10">
        <v>185</v>
      </c>
      <c r="G386" s="10">
        <v>178</v>
      </c>
      <c r="H386" s="10">
        <v>175</v>
      </c>
      <c r="I386" s="21">
        <f t="shared" ref="I386" si="699">(IF(E386="SELL",F386-G386,IF(E386="BUY",G386-F386)))*C386*D386</f>
        <v>21000</v>
      </c>
      <c r="J386" s="21">
        <f>(IF(E386="SELL",IF(H386="",0,G386-H386),IF(E386="BUY",IF(H386="",0,H386-G386))))*C386*D386</f>
        <v>9000</v>
      </c>
      <c r="K386" s="21">
        <f t="shared" ref="K386" si="700">SUM(I386,J386)</f>
        <v>30000</v>
      </c>
    </row>
    <row r="387" spans="1:11" ht="15.75">
      <c r="A387" s="8">
        <v>43217</v>
      </c>
      <c r="B387" s="9" t="s">
        <v>67</v>
      </c>
      <c r="C387" s="9">
        <v>1500</v>
      </c>
      <c r="D387" s="19">
        <v>2</v>
      </c>
      <c r="E387" s="9" t="s">
        <v>16</v>
      </c>
      <c r="F387" s="10">
        <v>195.55</v>
      </c>
      <c r="G387" s="10">
        <v>192.55</v>
      </c>
      <c r="H387" s="10">
        <v>189.55</v>
      </c>
      <c r="I387" s="21">
        <f t="shared" ref="I387" si="701">(IF(E387="SELL",F387-G387,IF(E387="BUY",G387-F387)))*C387*D387</f>
        <v>9000</v>
      </c>
      <c r="J387" s="21">
        <f>(IF(E387="SELL",IF(H387="",0,G387-H387),IF(E387="BUY",IF(H387="",0,H387-G387))))*C387*D387</f>
        <v>9000</v>
      </c>
      <c r="K387" s="21">
        <f t="shared" ref="K387" si="702">SUM(I387,J387)</f>
        <v>18000</v>
      </c>
    </row>
    <row r="388" spans="1:11" ht="15.75">
      <c r="A388" s="8">
        <v>43217</v>
      </c>
      <c r="B388" s="9" t="s">
        <v>67</v>
      </c>
      <c r="C388" s="9">
        <v>1500</v>
      </c>
      <c r="D388" s="19">
        <v>2</v>
      </c>
      <c r="E388" s="9" t="s">
        <v>16</v>
      </c>
      <c r="F388" s="10">
        <v>207.75</v>
      </c>
      <c r="G388" s="10">
        <v>202.75</v>
      </c>
      <c r="H388" s="10">
        <v>199.75</v>
      </c>
      <c r="I388" s="21">
        <f t="shared" ref="I388" si="703">(IF(E388="SELL",F388-G388,IF(E388="BUY",G388-F388)))*C388*D388</f>
        <v>15000</v>
      </c>
      <c r="J388" s="21">
        <f>(IF(E388="SELL",IF(H388="",0,G388-H388),IF(E388="BUY",IF(H388="",0,H388-G388))))*C388*D388</f>
        <v>9000</v>
      </c>
      <c r="K388" s="21">
        <f t="shared" ref="K388" si="704">SUM(I388,J388)</f>
        <v>24000</v>
      </c>
    </row>
    <row r="389" spans="1:11" ht="15.75">
      <c r="A389" s="8">
        <v>43217</v>
      </c>
      <c r="B389" s="9" t="s">
        <v>69</v>
      </c>
      <c r="C389" s="9">
        <v>2000</v>
      </c>
      <c r="D389" s="19">
        <v>2</v>
      </c>
      <c r="E389" s="9" t="s">
        <v>10</v>
      </c>
      <c r="F389" s="10">
        <v>429</v>
      </c>
      <c r="G389" s="10">
        <v>426</v>
      </c>
      <c r="H389" s="10">
        <v>0</v>
      </c>
      <c r="I389" s="21">
        <f t="shared" ref="I389" si="705">(IF(E389="SELL",F389-G389,IF(E389="BUY",G389-F389)))*C389*D389</f>
        <v>-12000</v>
      </c>
      <c r="J389" s="21">
        <v>0</v>
      </c>
      <c r="K389" s="21">
        <f t="shared" ref="K389" si="706">SUM(I389,J389)</f>
        <v>-12000</v>
      </c>
    </row>
    <row r="390" spans="1:11" ht="15.75">
      <c r="A390" s="8">
        <v>43216</v>
      </c>
      <c r="B390" s="9" t="s">
        <v>157</v>
      </c>
      <c r="C390" s="9">
        <v>1750</v>
      </c>
      <c r="D390" s="19">
        <v>2</v>
      </c>
      <c r="E390" s="9" t="s">
        <v>10</v>
      </c>
      <c r="F390" s="10">
        <v>349.45</v>
      </c>
      <c r="G390" s="10">
        <v>351.9</v>
      </c>
      <c r="H390" s="10">
        <v>0</v>
      </c>
      <c r="I390" s="21">
        <f t="shared" ref="I390" si="707">(IF(E390="SELL",F390-G390,IF(E390="BUY",G390-F390)))*C390*D390</f>
        <v>8574.99999999996</v>
      </c>
      <c r="J390" s="21">
        <v>0</v>
      </c>
      <c r="K390" s="21">
        <f t="shared" ref="K390" si="708">SUM(I390,J390)</f>
        <v>8574.99999999996</v>
      </c>
    </row>
    <row r="391" spans="1:11" ht="15.75">
      <c r="A391" s="8">
        <v>43216</v>
      </c>
      <c r="B391" s="9" t="s">
        <v>111</v>
      </c>
      <c r="C391" s="9">
        <v>500</v>
      </c>
      <c r="D391" s="19">
        <v>2</v>
      </c>
      <c r="E391" s="9" t="s">
        <v>10</v>
      </c>
      <c r="F391" s="10">
        <v>2251</v>
      </c>
      <c r="G391" s="10">
        <v>2261</v>
      </c>
      <c r="H391" s="10">
        <v>2271</v>
      </c>
      <c r="I391" s="21">
        <f t="shared" ref="I391" si="709">(IF(E391="SELL",F391-G391,IF(E391="BUY",G391-F391)))*C391*D391</f>
        <v>10000</v>
      </c>
      <c r="J391" s="21">
        <f>(IF(E391="SELL",IF(H391="",0,G391-H391),IF(E391="BUY",IF(H391="",0,H391-G391))))*C391*D391</f>
        <v>10000</v>
      </c>
      <c r="K391" s="21">
        <f t="shared" ref="K391" si="710">SUM(I391,J391)</f>
        <v>20000</v>
      </c>
    </row>
    <row r="392" spans="1:11" ht="15.75">
      <c r="A392" s="8">
        <v>43216</v>
      </c>
      <c r="B392" s="9" t="s">
        <v>156</v>
      </c>
      <c r="C392" s="9">
        <v>3000</v>
      </c>
      <c r="D392" s="19">
        <v>2</v>
      </c>
      <c r="E392" s="9" t="s">
        <v>16</v>
      </c>
      <c r="F392" s="10">
        <v>222.5</v>
      </c>
      <c r="G392" s="10">
        <v>220.5</v>
      </c>
      <c r="H392" s="10">
        <v>0</v>
      </c>
      <c r="I392" s="21">
        <f t="shared" ref="I392" si="711">(IF(E392="SELL",F392-G392,IF(E392="BUY",G392-F392)))*C392*D392</f>
        <v>12000</v>
      </c>
      <c r="J392" s="21">
        <v>0</v>
      </c>
      <c r="K392" s="21">
        <f t="shared" ref="K392" si="712">SUM(I392,J392)</f>
        <v>12000</v>
      </c>
    </row>
    <row r="393" spans="1:11" ht="15.75">
      <c r="A393" s="8">
        <v>43215</v>
      </c>
      <c r="B393" s="9" t="s">
        <v>31</v>
      </c>
      <c r="C393" s="9">
        <v>200</v>
      </c>
      <c r="D393" s="19">
        <v>2</v>
      </c>
      <c r="E393" s="9" t="s">
        <v>16</v>
      </c>
      <c r="F393" s="10">
        <v>4103</v>
      </c>
      <c r="G393" s="10">
        <v>4083</v>
      </c>
      <c r="H393" s="10">
        <v>0</v>
      </c>
      <c r="I393" s="21">
        <f t="shared" ref="I393" si="713">(IF(E393="SELL",F393-G393,IF(E393="BUY",G393-F393)))*C393*D393</f>
        <v>8000</v>
      </c>
      <c r="J393" s="21">
        <v>0</v>
      </c>
      <c r="K393" s="21">
        <f t="shared" ref="K393" si="714">SUM(I393,J393)</f>
        <v>8000</v>
      </c>
    </row>
    <row r="394" spans="1:11" ht="15.75">
      <c r="A394" s="8">
        <v>43215</v>
      </c>
      <c r="B394" s="9" t="s">
        <v>111</v>
      </c>
      <c r="C394" s="9">
        <v>500</v>
      </c>
      <c r="D394" s="19">
        <v>2</v>
      </c>
      <c r="E394" s="9" t="s">
        <v>10</v>
      </c>
      <c r="F394" s="10">
        <v>2208</v>
      </c>
      <c r="G394" s="10">
        <v>2218</v>
      </c>
      <c r="H394" s="10">
        <v>0</v>
      </c>
      <c r="I394" s="21">
        <f t="shared" ref="I394" si="715">(IF(E394="SELL",F394-G394,IF(E394="BUY",G394-F394)))*C394*D394</f>
        <v>10000</v>
      </c>
      <c r="J394" s="21">
        <v>0</v>
      </c>
      <c r="K394" s="21">
        <f t="shared" ref="K394" si="716">SUM(I394,J394)</f>
        <v>10000</v>
      </c>
    </row>
    <row r="395" spans="1:11" ht="15.75">
      <c r="A395" s="8">
        <v>43215</v>
      </c>
      <c r="B395" s="9" t="s">
        <v>27</v>
      </c>
      <c r="C395" s="9">
        <v>1500</v>
      </c>
      <c r="D395" s="19">
        <v>2</v>
      </c>
      <c r="E395" s="9" t="s">
        <v>10</v>
      </c>
      <c r="F395" s="10">
        <v>611</v>
      </c>
      <c r="G395" s="10">
        <v>615</v>
      </c>
      <c r="H395" s="10">
        <v>0</v>
      </c>
      <c r="I395" s="21">
        <f t="shared" ref="I395" si="717">(IF(E395="SELL",F395-G395,IF(E395="BUY",G395-F395)))*C395*D395</f>
        <v>12000</v>
      </c>
      <c r="J395" s="21">
        <v>0</v>
      </c>
      <c r="K395" s="21">
        <f t="shared" ref="K395" si="718">SUM(I395,J395)</f>
        <v>12000</v>
      </c>
    </row>
    <row r="396" spans="1:11" ht="15.75">
      <c r="A396" s="8">
        <v>43214</v>
      </c>
      <c r="B396" s="9" t="s">
        <v>75</v>
      </c>
      <c r="C396" s="9">
        <v>1300</v>
      </c>
      <c r="D396" s="19">
        <v>2</v>
      </c>
      <c r="E396" s="9" t="s">
        <v>10</v>
      </c>
      <c r="F396" s="10">
        <v>413</v>
      </c>
      <c r="G396" s="10">
        <v>416</v>
      </c>
      <c r="H396" s="10">
        <v>419</v>
      </c>
      <c r="I396" s="21">
        <f t="shared" ref="I396" si="719">(IF(E396="SELL",F396-G396,IF(E396="BUY",G396-F396)))*C396*D396</f>
        <v>7800</v>
      </c>
      <c r="J396" s="21">
        <f>(IF(E396="SELL",IF(H396="",0,G396-H396),IF(E396="BUY",IF(H396="",0,H396-G396))))*C396*D396</f>
        <v>7800</v>
      </c>
      <c r="K396" s="21">
        <f t="shared" ref="K396" si="720">SUM(I396,J396)</f>
        <v>15600</v>
      </c>
    </row>
    <row r="397" spans="1:11" ht="15.75">
      <c r="A397" s="8">
        <v>43214</v>
      </c>
      <c r="B397" s="9" t="s">
        <v>75</v>
      </c>
      <c r="C397" s="9">
        <v>1300</v>
      </c>
      <c r="D397" s="19">
        <v>2</v>
      </c>
      <c r="E397" s="9" t="s">
        <v>10</v>
      </c>
      <c r="F397" s="10">
        <v>405.25</v>
      </c>
      <c r="G397" s="10">
        <v>408.25</v>
      </c>
      <c r="H397" s="10">
        <v>411.25</v>
      </c>
      <c r="I397" s="21">
        <f t="shared" ref="I397" si="721">(IF(E397="SELL",F397-G397,IF(E397="BUY",G397-F397)))*C397*D397</f>
        <v>7800</v>
      </c>
      <c r="J397" s="21">
        <f>(IF(E397="SELL",IF(H397="",0,G397-H397),IF(E397="BUY",IF(H397="",0,H397-G397))))*C397*D397</f>
        <v>7800</v>
      </c>
      <c r="K397" s="21">
        <f t="shared" ref="K397" si="722">SUM(I397,J397)</f>
        <v>15600</v>
      </c>
    </row>
    <row r="398" spans="1:11" ht="15.75">
      <c r="A398" s="8">
        <v>43213</v>
      </c>
      <c r="B398" s="9" t="s">
        <v>83</v>
      </c>
      <c r="C398" s="9">
        <v>800</v>
      </c>
      <c r="D398" s="19">
        <v>2</v>
      </c>
      <c r="E398" s="9" t="s">
        <v>10</v>
      </c>
      <c r="F398" s="10">
        <v>1228</v>
      </c>
      <c r="G398" s="10">
        <v>1234</v>
      </c>
      <c r="H398" s="10">
        <v>1240</v>
      </c>
      <c r="I398" s="21">
        <f t="shared" ref="I398" si="723">(IF(E398="SELL",F398-G398,IF(E398="BUY",G398-F398)))*C398*D398</f>
        <v>9600</v>
      </c>
      <c r="J398" s="21">
        <f>(IF(E398="SELL",IF(H398="",0,G398-H398),IF(E398="BUY",IF(H398="",0,H398-G398))))*C398*D398</f>
        <v>9600</v>
      </c>
      <c r="K398" s="21">
        <f t="shared" ref="K398" si="724">SUM(I398,J398)</f>
        <v>19200</v>
      </c>
    </row>
    <row r="399" spans="1:11" ht="15.75">
      <c r="A399" s="8">
        <v>43213</v>
      </c>
      <c r="B399" s="9" t="s">
        <v>83</v>
      </c>
      <c r="C399" s="9">
        <v>800</v>
      </c>
      <c r="D399" s="19">
        <v>2</v>
      </c>
      <c r="E399" s="9" t="s">
        <v>10</v>
      </c>
      <c r="F399" s="10">
        <v>1226</v>
      </c>
      <c r="G399" s="10">
        <v>1234</v>
      </c>
      <c r="H399" s="10">
        <v>1242</v>
      </c>
      <c r="I399" s="21">
        <f t="shared" ref="I399" si="725">(IF(E399="SELL",F399-G399,IF(E399="BUY",G399-F399)))*C399*D399</f>
        <v>12800</v>
      </c>
      <c r="J399" s="21">
        <f>(IF(E399="SELL",IF(H399="",0,G399-H399),IF(E399="BUY",IF(H399="",0,H399-G399))))*C399*D399</f>
        <v>12800</v>
      </c>
      <c r="K399" s="21">
        <f t="shared" ref="K399" si="726">SUM(I399,J399)</f>
        <v>25600</v>
      </c>
    </row>
    <row r="400" spans="1:11" ht="15.75">
      <c r="A400" s="8">
        <v>43209</v>
      </c>
      <c r="B400" s="9" t="s">
        <v>131</v>
      </c>
      <c r="C400" s="9">
        <v>1200</v>
      </c>
      <c r="D400" s="19">
        <v>2</v>
      </c>
      <c r="E400" s="9" t="s">
        <v>10</v>
      </c>
      <c r="F400" s="10">
        <v>462</v>
      </c>
      <c r="G400" s="10">
        <v>465</v>
      </c>
      <c r="H400" s="10">
        <v>468</v>
      </c>
      <c r="I400" s="21">
        <f t="shared" ref="I400" si="727">(IF(E400="SELL",F400-G400,IF(E400="BUY",G400-F400)))*C400*D400</f>
        <v>7200</v>
      </c>
      <c r="J400" s="21">
        <f>(IF(E400="SELL",IF(H400="",0,G400-H400),IF(E400="BUY",IF(H400="",0,H400-G400))))*C400*D400</f>
        <v>7200</v>
      </c>
      <c r="K400" s="21">
        <f t="shared" ref="K400" si="728">SUM(I400,J400)</f>
        <v>14400</v>
      </c>
    </row>
    <row r="401" spans="1:11" ht="15.75">
      <c r="A401" s="8">
        <v>43209</v>
      </c>
      <c r="B401" s="9" t="s">
        <v>155</v>
      </c>
      <c r="C401" s="9">
        <v>8000</v>
      </c>
      <c r="D401" s="19">
        <v>2</v>
      </c>
      <c r="E401" s="9" t="s">
        <v>10</v>
      </c>
      <c r="F401" s="10">
        <v>89</v>
      </c>
      <c r="G401" s="10">
        <v>89.5</v>
      </c>
      <c r="H401" s="10">
        <v>0</v>
      </c>
      <c r="I401" s="21">
        <f t="shared" ref="I401" si="729">(IF(E401="SELL",F401-G401,IF(E401="BUY",G401-F401)))*C401*D401</f>
        <v>8000</v>
      </c>
      <c r="J401" s="21">
        <v>0</v>
      </c>
      <c r="K401" s="21">
        <f t="shared" ref="K401" si="730">SUM(I401,J401)</f>
        <v>8000</v>
      </c>
    </row>
    <row r="402" spans="1:11" ht="15.75">
      <c r="A402" s="8">
        <v>43209</v>
      </c>
      <c r="B402" s="9" t="s">
        <v>155</v>
      </c>
      <c r="C402" s="9">
        <v>8000</v>
      </c>
      <c r="D402" s="19">
        <v>2</v>
      </c>
      <c r="E402" s="9" t="s">
        <v>10</v>
      </c>
      <c r="F402" s="10">
        <v>86.75</v>
      </c>
      <c r="G402" s="10">
        <v>87.25</v>
      </c>
      <c r="H402" s="10">
        <v>0</v>
      </c>
      <c r="I402" s="21">
        <f t="shared" ref="I402" si="731">(IF(E402="SELL",F402-G402,IF(E402="BUY",G402-F402)))*C402*D402</f>
        <v>8000</v>
      </c>
      <c r="J402" s="21">
        <v>0</v>
      </c>
      <c r="K402" s="21">
        <f t="shared" ref="K402" si="732">SUM(I402,J402)</f>
        <v>8000</v>
      </c>
    </row>
    <row r="403" spans="1:11" ht="15.75">
      <c r="A403" s="8">
        <v>43208</v>
      </c>
      <c r="B403" s="9" t="s">
        <v>87</v>
      </c>
      <c r="C403" s="9">
        <v>750</v>
      </c>
      <c r="D403" s="19">
        <v>2</v>
      </c>
      <c r="E403" s="9" t="s">
        <v>16</v>
      </c>
      <c r="F403" s="10">
        <v>982.4</v>
      </c>
      <c r="G403" s="10">
        <v>979.1</v>
      </c>
      <c r="H403" s="10">
        <v>0</v>
      </c>
      <c r="I403" s="21">
        <f t="shared" ref="I403" si="733">(IF(E403="SELL",F403-G403,IF(E403="BUY",G403-F403)))*C403*D403</f>
        <v>4949.9999999999318</v>
      </c>
      <c r="J403" s="21">
        <v>0</v>
      </c>
      <c r="K403" s="21">
        <f t="shared" ref="K403" si="734">SUM(I403,J403)</f>
        <v>4949.9999999999318</v>
      </c>
    </row>
    <row r="404" spans="1:11" ht="15.75">
      <c r="A404" s="8">
        <v>43208</v>
      </c>
      <c r="B404" s="9" t="s">
        <v>154</v>
      </c>
      <c r="C404" s="9">
        <v>1200</v>
      </c>
      <c r="D404" s="19">
        <v>2</v>
      </c>
      <c r="E404" s="9" t="s">
        <v>10</v>
      </c>
      <c r="F404" s="10">
        <v>1127</v>
      </c>
      <c r="G404" s="10">
        <v>1131</v>
      </c>
      <c r="H404" s="10">
        <v>1135</v>
      </c>
      <c r="I404" s="21">
        <f t="shared" ref="I404" si="735">(IF(E404="SELL",F404-G404,IF(E404="BUY",G404-F404)))*C404*D404</f>
        <v>9600</v>
      </c>
      <c r="J404" s="21">
        <f>(IF(E404="SELL",IF(H404="",0,G404-H404),IF(E404="BUY",IF(H404="",0,H404-G404))))*C404*D404</f>
        <v>9600</v>
      </c>
      <c r="K404" s="21">
        <f t="shared" ref="K404" si="736">SUM(I404,J404)</f>
        <v>19200</v>
      </c>
    </row>
    <row r="405" spans="1:11" ht="15.75">
      <c r="A405" s="8">
        <v>43207</v>
      </c>
      <c r="B405" s="9" t="s">
        <v>145</v>
      </c>
      <c r="C405" s="9">
        <v>100</v>
      </c>
      <c r="D405" s="19">
        <v>2</v>
      </c>
      <c r="E405" s="9" t="s">
        <v>10</v>
      </c>
      <c r="F405" s="10">
        <v>8940</v>
      </c>
      <c r="G405" s="10">
        <v>8980</v>
      </c>
      <c r="H405" s="10">
        <v>9020</v>
      </c>
      <c r="I405" s="21">
        <f t="shared" ref="I405" si="737">(IF(E405="SELL",F405-G405,IF(E405="BUY",G405-F405)))*C405*D405</f>
        <v>8000</v>
      </c>
      <c r="J405" s="21">
        <f>(IF(E405="SELL",IF(H405="",0,G405-H405),IF(E405="BUY",IF(H405="",0,H405-G405))))*C405*D405</f>
        <v>8000</v>
      </c>
      <c r="K405" s="21">
        <f t="shared" ref="K405" si="738">SUM(I405,J405)</f>
        <v>16000</v>
      </c>
    </row>
    <row r="406" spans="1:11" ht="15.75">
      <c r="A406" s="8">
        <v>43206</v>
      </c>
      <c r="B406" s="9" t="s">
        <v>153</v>
      </c>
      <c r="C406" s="9">
        <v>1200</v>
      </c>
      <c r="D406" s="19">
        <v>2</v>
      </c>
      <c r="E406" s="9" t="s">
        <v>10</v>
      </c>
      <c r="F406" s="10">
        <v>445</v>
      </c>
      <c r="G406" s="10">
        <v>445</v>
      </c>
      <c r="H406" s="10">
        <v>0</v>
      </c>
      <c r="I406" s="21">
        <f t="shared" ref="I406" si="739">(IF(E406="SELL",F406-G406,IF(E406="BUY",G406-F406)))*C406*D406</f>
        <v>0</v>
      </c>
      <c r="J406" s="21">
        <v>0</v>
      </c>
      <c r="K406" s="21">
        <f t="shared" ref="K406" si="740">SUM(I406,J406)</f>
        <v>0</v>
      </c>
    </row>
    <row r="407" spans="1:11" ht="15.75">
      <c r="A407" s="8">
        <v>43206</v>
      </c>
      <c r="B407" s="9" t="s">
        <v>46</v>
      </c>
      <c r="C407" s="9">
        <v>2250</v>
      </c>
      <c r="D407" s="19">
        <v>2</v>
      </c>
      <c r="E407" s="9" t="s">
        <v>16</v>
      </c>
      <c r="F407" s="10">
        <v>275</v>
      </c>
      <c r="G407" s="10">
        <v>278.5</v>
      </c>
      <c r="H407" s="10">
        <v>0</v>
      </c>
      <c r="I407" s="21">
        <f t="shared" ref="I407" si="741">(IF(E407="SELL",F407-G407,IF(E407="BUY",G407-F407)))*C407*D407</f>
        <v>-15750</v>
      </c>
      <c r="J407" s="21">
        <v>0</v>
      </c>
      <c r="K407" s="21">
        <f t="shared" ref="K407" si="742">SUM(I407,J407)</f>
        <v>-15750</v>
      </c>
    </row>
    <row r="408" spans="1:11" ht="15.75">
      <c r="A408" s="8">
        <v>43203</v>
      </c>
      <c r="B408" s="9" t="s">
        <v>137</v>
      </c>
      <c r="C408" s="9">
        <v>500</v>
      </c>
      <c r="D408" s="19">
        <v>2</v>
      </c>
      <c r="E408" s="9" t="s">
        <v>10</v>
      </c>
      <c r="F408" s="10">
        <v>1150</v>
      </c>
      <c r="G408" s="10">
        <v>1158</v>
      </c>
      <c r="H408" s="10">
        <v>0</v>
      </c>
      <c r="I408" s="21">
        <f t="shared" ref="I408" si="743">(IF(E408="SELL",F408-G408,IF(E408="BUY",G408-F408)))*C408*D408</f>
        <v>8000</v>
      </c>
      <c r="J408" s="21">
        <v>0</v>
      </c>
      <c r="K408" s="21">
        <f t="shared" ref="K408" si="744">SUM(I408,J408)</f>
        <v>8000</v>
      </c>
    </row>
    <row r="409" spans="1:11" ht="15.75">
      <c r="A409" s="8">
        <v>43203</v>
      </c>
      <c r="B409" s="9" t="s">
        <v>46</v>
      </c>
      <c r="C409" s="9">
        <v>2250</v>
      </c>
      <c r="D409" s="19">
        <v>2</v>
      </c>
      <c r="E409" s="9" t="s">
        <v>16</v>
      </c>
      <c r="F409" s="10">
        <v>275</v>
      </c>
      <c r="G409" s="10">
        <v>273.25</v>
      </c>
      <c r="H409" s="10">
        <v>0</v>
      </c>
      <c r="I409" s="21">
        <f t="shared" ref="I409" si="745">(IF(E409="SELL",F409-G409,IF(E409="BUY",G409-F409)))*C409*D409</f>
        <v>7875</v>
      </c>
      <c r="J409" s="21">
        <v>0</v>
      </c>
      <c r="K409" s="21">
        <f t="shared" ref="K409" si="746">SUM(I409,J409)</f>
        <v>7875</v>
      </c>
    </row>
    <row r="410" spans="1:11" ht="15.75">
      <c r="A410" s="8">
        <v>43203</v>
      </c>
      <c r="B410" s="9" t="s">
        <v>120</v>
      </c>
      <c r="C410" s="9">
        <v>4000</v>
      </c>
      <c r="D410" s="19">
        <v>2</v>
      </c>
      <c r="E410" s="9" t="s">
        <v>10</v>
      </c>
      <c r="F410" s="10">
        <v>140</v>
      </c>
      <c r="G410" s="10">
        <v>141.5</v>
      </c>
      <c r="H410" s="10">
        <v>143</v>
      </c>
      <c r="I410" s="21">
        <f t="shared" ref="I410" si="747">(IF(E410="SELL",F410-G410,IF(E410="BUY",G410-F410)))*C410*D410</f>
        <v>12000</v>
      </c>
      <c r="J410" s="21">
        <f>(IF(E410="SELL",IF(H410="",0,G410-H410),IF(E410="BUY",IF(H410="",0,H410-G410))))*C410*D410</f>
        <v>12000</v>
      </c>
      <c r="K410" s="21">
        <f t="shared" ref="K410" si="748">SUM(I410,J410)</f>
        <v>24000</v>
      </c>
    </row>
    <row r="411" spans="1:11" ht="15.75">
      <c r="A411" s="8">
        <v>43202</v>
      </c>
      <c r="B411" s="9" t="s">
        <v>120</v>
      </c>
      <c r="C411" s="9">
        <v>4000</v>
      </c>
      <c r="D411" s="19">
        <v>2</v>
      </c>
      <c r="E411" s="9" t="s">
        <v>10</v>
      </c>
      <c r="F411" s="10">
        <v>138.69999999999999</v>
      </c>
      <c r="G411" s="10">
        <v>140.19999999999999</v>
      </c>
      <c r="H411" s="10">
        <v>0</v>
      </c>
      <c r="I411" s="21">
        <f t="shared" ref="I411" si="749">(IF(E411="SELL",F411-G411,IF(E411="BUY",G411-F411)))*C411*D411</f>
        <v>12000</v>
      </c>
      <c r="J411" s="21">
        <v>0</v>
      </c>
      <c r="K411" s="21">
        <f t="shared" ref="K411" si="750">SUM(I411,J411)</f>
        <v>12000</v>
      </c>
    </row>
    <row r="412" spans="1:11" ht="15.75">
      <c r="A412" s="8">
        <v>43202</v>
      </c>
      <c r="B412" s="9" t="s">
        <v>152</v>
      </c>
      <c r="C412" s="9">
        <v>1000</v>
      </c>
      <c r="D412" s="19">
        <v>2</v>
      </c>
      <c r="E412" s="9" t="s">
        <v>10</v>
      </c>
      <c r="F412" s="10">
        <v>543</v>
      </c>
      <c r="G412" s="10">
        <v>548</v>
      </c>
      <c r="H412" s="10">
        <v>0</v>
      </c>
      <c r="I412" s="21">
        <f t="shared" ref="I412" si="751">(IF(E412="SELL",F412-G412,IF(E412="BUY",G412-F412)))*C412*D412</f>
        <v>10000</v>
      </c>
      <c r="J412" s="21">
        <v>0</v>
      </c>
      <c r="K412" s="21">
        <f t="shared" ref="K412" si="752">SUM(I412,J412)</f>
        <v>10000</v>
      </c>
    </row>
    <row r="413" spans="1:11" ht="15.75">
      <c r="A413" s="8">
        <v>43201</v>
      </c>
      <c r="B413" s="9" t="s">
        <v>151</v>
      </c>
      <c r="C413" s="9">
        <v>3000</v>
      </c>
      <c r="D413" s="19">
        <v>2</v>
      </c>
      <c r="E413" s="9" t="s">
        <v>16</v>
      </c>
      <c r="F413" s="10">
        <v>261.7</v>
      </c>
      <c r="G413" s="10">
        <v>256.5</v>
      </c>
      <c r="H413" s="10">
        <v>0</v>
      </c>
      <c r="I413" s="21">
        <f t="shared" ref="I413" si="753">(IF(E413="SELL",F413-G413,IF(E413="BUY",G413-F413)))*C413*D413</f>
        <v>31199.999999999931</v>
      </c>
      <c r="J413" s="21">
        <v>0</v>
      </c>
      <c r="K413" s="21">
        <f t="shared" ref="K413" si="754">SUM(I413,J413)</f>
        <v>31199.999999999931</v>
      </c>
    </row>
    <row r="414" spans="1:11" ht="15.75">
      <c r="A414" s="8">
        <v>43201</v>
      </c>
      <c r="B414" s="9" t="s">
        <v>78</v>
      </c>
      <c r="C414" s="9">
        <v>1575</v>
      </c>
      <c r="D414" s="19">
        <v>2</v>
      </c>
      <c r="E414" s="9" t="s">
        <v>16</v>
      </c>
      <c r="F414" s="10">
        <v>340</v>
      </c>
      <c r="G414" s="10">
        <v>337</v>
      </c>
      <c r="H414" s="10">
        <v>0</v>
      </c>
      <c r="I414" s="21">
        <f t="shared" ref="I414:I415" si="755">(IF(E414="SELL",F414-G414,IF(E414="BUY",G414-F414)))*C414*D414</f>
        <v>9450</v>
      </c>
      <c r="J414" s="21">
        <v>0</v>
      </c>
      <c r="K414" s="21">
        <f t="shared" ref="K414:K415" si="756">SUM(I414,J414)</f>
        <v>9450</v>
      </c>
    </row>
    <row r="415" spans="1:11" ht="15.75">
      <c r="A415" s="8">
        <v>43201</v>
      </c>
      <c r="B415" s="9" t="s">
        <v>46</v>
      </c>
      <c r="C415" s="9">
        <v>2250</v>
      </c>
      <c r="D415" s="19">
        <v>2</v>
      </c>
      <c r="E415" s="9" t="s">
        <v>16</v>
      </c>
      <c r="F415" s="10">
        <v>276</v>
      </c>
      <c r="G415" s="10">
        <v>274.5</v>
      </c>
      <c r="H415" s="10">
        <v>273</v>
      </c>
      <c r="I415" s="21">
        <f t="shared" si="755"/>
        <v>6750</v>
      </c>
      <c r="J415" s="21">
        <f>(IF(E415="SELL",IF(H415="",0,G415-H415),IF(E415="BUY",IF(H415="",0,H415-G415))))*C415*D415</f>
        <v>6750</v>
      </c>
      <c r="K415" s="21">
        <f t="shared" si="756"/>
        <v>13500</v>
      </c>
    </row>
    <row r="416" spans="1:11" ht="15.75">
      <c r="A416" s="8">
        <v>43200</v>
      </c>
      <c r="B416" s="9" t="s">
        <v>151</v>
      </c>
      <c r="C416" s="9">
        <v>3000</v>
      </c>
      <c r="D416" s="19">
        <v>2</v>
      </c>
      <c r="E416" s="9" t="s">
        <v>10</v>
      </c>
      <c r="F416" s="10">
        <v>261.7</v>
      </c>
      <c r="G416" s="10">
        <v>263.7</v>
      </c>
      <c r="H416" s="10">
        <v>0</v>
      </c>
      <c r="I416" s="21">
        <f t="shared" ref="I416" si="757">(IF(E416="SELL",F416-G416,IF(E416="BUY",G416-F416)))*C416*D416</f>
        <v>12000</v>
      </c>
      <c r="J416" s="21">
        <v>0</v>
      </c>
      <c r="K416" s="21">
        <f t="shared" ref="K416" si="758">SUM(I416,J416)</f>
        <v>12000</v>
      </c>
    </row>
    <row r="417" spans="1:11" ht="15.75">
      <c r="A417" s="8">
        <v>43200</v>
      </c>
      <c r="B417" s="9" t="s">
        <v>150</v>
      </c>
      <c r="C417" s="9">
        <v>2500</v>
      </c>
      <c r="D417" s="19">
        <v>2</v>
      </c>
      <c r="E417" s="9" t="s">
        <v>10</v>
      </c>
      <c r="F417" s="10">
        <v>209.25</v>
      </c>
      <c r="G417" s="10">
        <v>211.25</v>
      </c>
      <c r="H417" s="10">
        <v>213.25</v>
      </c>
      <c r="I417" s="21">
        <f t="shared" ref="I417" si="759">(IF(E417="SELL",F417-G417,IF(E417="BUY",G417-F417)))*C417*D417</f>
        <v>10000</v>
      </c>
      <c r="J417" s="21">
        <f>(IF(E417="SELL",IF(H417="",0,G417-H417),IF(E417="BUY",IF(H417="",0,H417-G417))))*C417*D417</f>
        <v>10000</v>
      </c>
      <c r="K417" s="21">
        <f t="shared" ref="K417" si="760">SUM(I417,J417)</f>
        <v>20000</v>
      </c>
    </row>
    <row r="418" spans="1:11" ht="15.75">
      <c r="A418" s="8">
        <v>43200</v>
      </c>
      <c r="B418" s="9" t="s">
        <v>46</v>
      </c>
      <c r="C418" s="9">
        <v>2250</v>
      </c>
      <c r="D418" s="19">
        <v>2</v>
      </c>
      <c r="E418" s="9" t="s">
        <v>16</v>
      </c>
      <c r="F418" s="10">
        <v>281</v>
      </c>
      <c r="G418" s="10">
        <v>279</v>
      </c>
      <c r="H418" s="10">
        <v>277</v>
      </c>
      <c r="I418" s="21">
        <f t="shared" ref="I418" si="761">(IF(E418="SELL",F418-G418,IF(E418="BUY",G418-F418)))*C418*D418</f>
        <v>9000</v>
      </c>
      <c r="J418" s="21">
        <f>(IF(E418="SELL",IF(H418="",0,G418-H418),IF(E418="BUY",IF(H418="",0,H418-G418))))*C418*D418</f>
        <v>9000</v>
      </c>
      <c r="K418" s="21">
        <f t="shared" ref="K418" si="762">SUM(I418,J418)</f>
        <v>18000</v>
      </c>
    </row>
    <row r="419" spans="1:11" ht="15.75">
      <c r="A419" s="8">
        <v>43199</v>
      </c>
      <c r="B419" s="9" t="s">
        <v>46</v>
      </c>
      <c r="C419" s="9">
        <v>2250</v>
      </c>
      <c r="D419" s="19">
        <v>2</v>
      </c>
      <c r="E419" s="9" t="s">
        <v>16</v>
      </c>
      <c r="F419" s="10">
        <v>281</v>
      </c>
      <c r="G419" s="10">
        <v>279</v>
      </c>
      <c r="H419" s="10">
        <v>0</v>
      </c>
      <c r="I419" s="21">
        <f t="shared" ref="I419" si="763">(IF(E419="SELL",F419-G419,IF(E419="BUY",G419-F419)))*C419*D419</f>
        <v>9000</v>
      </c>
      <c r="J419" s="21">
        <v>0</v>
      </c>
      <c r="K419" s="21">
        <f t="shared" ref="K419" si="764">SUM(I419,J419)</f>
        <v>9000</v>
      </c>
    </row>
    <row r="420" spans="1:11" ht="15.75">
      <c r="A420" s="8">
        <v>43196</v>
      </c>
      <c r="B420" s="9" t="s">
        <v>58</v>
      </c>
      <c r="C420" s="9">
        <v>800</v>
      </c>
      <c r="D420" s="19">
        <v>2</v>
      </c>
      <c r="E420" s="9" t="s">
        <v>10</v>
      </c>
      <c r="F420" s="10">
        <v>1196</v>
      </c>
      <c r="G420" s="10">
        <v>1208</v>
      </c>
      <c r="H420" s="10">
        <v>0</v>
      </c>
      <c r="I420" s="21">
        <f t="shared" ref="I420:I421" si="765">(IF(E420="SELL",F420-G420,IF(E420="BUY",G420-F420)))*C420*D420</f>
        <v>19200</v>
      </c>
      <c r="J420" s="21">
        <v>0</v>
      </c>
      <c r="K420" s="21">
        <f t="shared" ref="K420:K421" si="766">SUM(I420,J420)</f>
        <v>19200</v>
      </c>
    </row>
    <row r="421" spans="1:11" ht="15.75">
      <c r="A421" s="8">
        <v>43195</v>
      </c>
      <c r="B421" s="9" t="s">
        <v>149</v>
      </c>
      <c r="C421" s="9">
        <v>800</v>
      </c>
      <c r="D421" s="19">
        <v>2</v>
      </c>
      <c r="E421" s="9" t="s">
        <v>10</v>
      </c>
      <c r="F421" s="10">
        <v>1120</v>
      </c>
      <c r="G421" s="10">
        <v>1130</v>
      </c>
      <c r="H421" s="10">
        <v>0</v>
      </c>
      <c r="I421" s="21">
        <f t="shared" si="765"/>
        <v>16000</v>
      </c>
      <c r="J421" s="21">
        <v>0</v>
      </c>
      <c r="K421" s="21">
        <f t="shared" si="766"/>
        <v>16000</v>
      </c>
    </row>
    <row r="422" spans="1:11" ht="15.75">
      <c r="A422" s="8">
        <v>43195</v>
      </c>
      <c r="B422" s="9" t="s">
        <v>85</v>
      </c>
      <c r="C422" s="9">
        <v>500</v>
      </c>
      <c r="D422" s="19">
        <v>2</v>
      </c>
      <c r="E422" s="9" t="s">
        <v>10</v>
      </c>
      <c r="F422" s="10">
        <v>1081.5</v>
      </c>
      <c r="G422" s="10">
        <v>1081.5</v>
      </c>
      <c r="H422" s="10">
        <v>0</v>
      </c>
      <c r="I422" s="21">
        <f t="shared" ref="I422" si="767">(IF(E422="SELL",F422-G422,IF(E422="BUY",G422-F422)))*C422*D422</f>
        <v>0</v>
      </c>
      <c r="J422" s="21">
        <v>0</v>
      </c>
      <c r="K422" s="21">
        <f t="shared" ref="K422" si="768">SUM(I422,J422)</f>
        <v>0</v>
      </c>
    </row>
    <row r="423" spans="1:11" ht="15.75">
      <c r="A423" s="8">
        <v>43195</v>
      </c>
      <c r="B423" s="9" t="s">
        <v>46</v>
      </c>
      <c r="C423" s="9">
        <v>2250</v>
      </c>
      <c r="D423" s="19">
        <v>2</v>
      </c>
      <c r="E423" s="9" t="s">
        <v>16</v>
      </c>
      <c r="F423" s="10">
        <v>275</v>
      </c>
      <c r="G423" s="10">
        <v>273.5</v>
      </c>
      <c r="H423" s="10">
        <v>272</v>
      </c>
      <c r="I423" s="21">
        <f t="shared" ref="I423" si="769">(IF(E423="SELL",F423-G423,IF(E423="BUY",G423-F423)))*C423*D423</f>
        <v>6750</v>
      </c>
      <c r="J423" s="21">
        <f>(IF(E423="SELL",IF(H423="",0,G423-H423),IF(E423="BUY",IF(H423="",0,H423-G423))))*C423*D423</f>
        <v>6750</v>
      </c>
      <c r="K423" s="21">
        <f t="shared" ref="K423" si="770">SUM(I423,J423)</f>
        <v>13500</v>
      </c>
    </row>
    <row r="424" spans="1:11" ht="15.75">
      <c r="A424" s="8">
        <v>43195</v>
      </c>
      <c r="B424" s="9" t="s">
        <v>98</v>
      </c>
      <c r="C424" s="9">
        <v>3500</v>
      </c>
      <c r="D424" s="19">
        <v>2</v>
      </c>
      <c r="E424" s="9" t="s">
        <v>10</v>
      </c>
      <c r="F424" s="10">
        <v>211.35</v>
      </c>
      <c r="G424" s="10">
        <v>213.35</v>
      </c>
      <c r="H424" s="10">
        <v>215.35</v>
      </c>
      <c r="I424" s="21">
        <f t="shared" ref="I424" si="771">(IF(E424="SELL",F424-G424,IF(E424="BUY",G424-F424)))*C424*D424</f>
        <v>14000</v>
      </c>
      <c r="J424" s="21">
        <f>(IF(E424="SELL",IF(H424="",0,G424-H424),IF(E424="BUY",IF(H424="",0,H424-G424))))*C424*D424</f>
        <v>14000</v>
      </c>
      <c r="K424" s="21">
        <f t="shared" ref="K424" si="772">SUM(I424,J424)</f>
        <v>28000</v>
      </c>
    </row>
    <row r="425" spans="1:11" ht="15.75">
      <c r="A425" s="8">
        <v>43195</v>
      </c>
      <c r="B425" s="9" t="s">
        <v>120</v>
      </c>
      <c r="C425" s="9">
        <v>4000</v>
      </c>
      <c r="D425" s="19">
        <v>2</v>
      </c>
      <c r="E425" s="9" t="s">
        <v>10</v>
      </c>
      <c r="F425" s="10">
        <v>142</v>
      </c>
      <c r="G425" s="10">
        <v>144</v>
      </c>
      <c r="H425" s="10">
        <v>146</v>
      </c>
      <c r="I425" s="21">
        <f t="shared" ref="I425" si="773">(IF(E425="SELL",F425-G425,IF(E425="BUY",G425-F425)))*C425*D425</f>
        <v>16000</v>
      </c>
      <c r="J425" s="21">
        <f>(IF(E425="SELL",IF(H425="",0,G425-H425),IF(E425="BUY",IF(H425="",0,H425-G425))))*C425*D425</f>
        <v>16000</v>
      </c>
      <c r="K425" s="21">
        <f t="shared" ref="K425" si="774">SUM(I425,J425)</f>
        <v>32000</v>
      </c>
    </row>
    <row r="426" spans="1:11" ht="15.75">
      <c r="A426" s="8">
        <v>43194</v>
      </c>
      <c r="B426" s="9" t="s">
        <v>149</v>
      </c>
      <c r="C426" s="9">
        <v>800</v>
      </c>
      <c r="D426" s="19">
        <v>2</v>
      </c>
      <c r="E426" s="9" t="s">
        <v>10</v>
      </c>
      <c r="F426" s="10">
        <v>1112</v>
      </c>
      <c r="G426" s="10">
        <v>1090</v>
      </c>
      <c r="H426" s="10">
        <v>212.55</v>
      </c>
      <c r="I426" s="21">
        <f t="shared" ref="I426" si="775">(IF(E426="SELL",F426-G426,IF(E426="BUY",G426-F426)))*C426*D426</f>
        <v>-35200</v>
      </c>
      <c r="J426" s="21">
        <v>0</v>
      </c>
      <c r="K426" s="21">
        <f t="shared" ref="K426" si="776">SUM(I426,J426)</f>
        <v>-35200</v>
      </c>
    </row>
    <row r="427" spans="1:11" ht="15.75">
      <c r="A427" s="8">
        <v>43194</v>
      </c>
      <c r="B427" s="9" t="s">
        <v>63</v>
      </c>
      <c r="C427" s="9">
        <v>2800</v>
      </c>
      <c r="D427" s="19">
        <v>2</v>
      </c>
      <c r="E427" s="9" t="s">
        <v>10</v>
      </c>
      <c r="F427" s="10">
        <v>208.55</v>
      </c>
      <c r="G427" s="10">
        <v>210.55</v>
      </c>
      <c r="H427" s="10">
        <v>212.55</v>
      </c>
      <c r="I427" s="21">
        <f t="shared" ref="I427" si="777">(IF(E427="SELL",F427-G427,IF(E427="BUY",G427-F427)))*C427*D427</f>
        <v>11200</v>
      </c>
      <c r="J427" s="21">
        <f>(IF(E427="SELL",IF(H427="",0,G427-H427),IF(E427="BUY",IF(H427="",0,H427-G427))))*C427*D427</f>
        <v>11200</v>
      </c>
      <c r="K427" s="21">
        <f t="shared" ref="K427" si="778">SUM(I427,J427)</f>
        <v>22400</v>
      </c>
    </row>
    <row r="428" spans="1:11" ht="15.75">
      <c r="A428" s="8">
        <v>43194</v>
      </c>
      <c r="B428" s="9" t="s">
        <v>46</v>
      </c>
      <c r="C428" s="9">
        <v>2250</v>
      </c>
      <c r="D428" s="19">
        <v>2</v>
      </c>
      <c r="E428" s="9" t="s">
        <v>16</v>
      </c>
      <c r="F428" s="10">
        <v>276.5</v>
      </c>
      <c r="G428" s="10">
        <v>275</v>
      </c>
      <c r="H428" s="10">
        <v>273</v>
      </c>
      <c r="I428" s="21">
        <f t="shared" ref="I428" si="779">(IF(E428="SELL",F428-G428,IF(E428="BUY",G428-F428)))*C428*D428</f>
        <v>6750</v>
      </c>
      <c r="J428" s="21">
        <f>(IF(E428="SELL",IF(H428="",0,G428-H428),IF(E428="BUY",IF(H428="",0,H428-G428))))*C428*D428</f>
        <v>9000</v>
      </c>
      <c r="K428" s="21">
        <f t="shared" ref="K428" si="780">SUM(I428,J428)</f>
        <v>15750</v>
      </c>
    </row>
    <row r="429" spans="1:11" ht="15.75">
      <c r="A429" s="8">
        <v>43194</v>
      </c>
      <c r="B429" s="9" t="s">
        <v>121</v>
      </c>
      <c r="C429" s="9">
        <v>1500</v>
      </c>
      <c r="D429" s="19">
        <v>2</v>
      </c>
      <c r="E429" s="9" t="s">
        <v>10</v>
      </c>
      <c r="F429" s="10">
        <v>360</v>
      </c>
      <c r="G429" s="10">
        <v>364</v>
      </c>
      <c r="H429" s="10">
        <v>0</v>
      </c>
      <c r="I429" s="21">
        <f t="shared" ref="I429" si="781">(IF(E429="SELL",F429-G429,IF(E429="BUY",G429-F429)))*C429*D429</f>
        <v>12000</v>
      </c>
      <c r="J429" s="21">
        <v>0</v>
      </c>
      <c r="K429" s="21">
        <f t="shared" ref="K429" si="782">SUM(I429,J429)</f>
        <v>12000</v>
      </c>
    </row>
    <row r="430" spans="1:11" ht="15.75">
      <c r="A430" s="8">
        <v>43194</v>
      </c>
      <c r="B430" s="9" t="s">
        <v>148</v>
      </c>
      <c r="C430" s="9">
        <v>2800</v>
      </c>
      <c r="D430" s="19">
        <v>2</v>
      </c>
      <c r="E430" s="9" t="s">
        <v>10</v>
      </c>
      <c r="F430" s="10">
        <v>200.35</v>
      </c>
      <c r="G430" s="10">
        <v>202.35</v>
      </c>
      <c r="H430" s="10">
        <v>0</v>
      </c>
      <c r="I430" s="21">
        <f t="shared" ref="I430" si="783">(IF(E430="SELL",F430-G430,IF(E430="BUY",G430-F430)))*C430*D430</f>
        <v>11200</v>
      </c>
      <c r="J430" s="21">
        <v>0</v>
      </c>
      <c r="K430" s="21">
        <f t="shared" ref="K430" si="784">SUM(I430,J430)</f>
        <v>11200</v>
      </c>
    </row>
    <row r="431" spans="1:11" ht="15.75">
      <c r="A431" s="8">
        <v>43193</v>
      </c>
      <c r="B431" s="9" t="s">
        <v>48</v>
      </c>
      <c r="C431" s="9">
        <v>1100</v>
      </c>
      <c r="D431" s="19">
        <v>2</v>
      </c>
      <c r="E431" s="9" t="s">
        <v>10</v>
      </c>
      <c r="F431" s="10">
        <v>891</v>
      </c>
      <c r="G431" s="10">
        <v>891</v>
      </c>
      <c r="H431" s="10">
        <v>0</v>
      </c>
      <c r="I431" s="21">
        <f t="shared" ref="I431" si="785">(IF(E431="SELL",F431-G431,IF(E431="BUY",G431-F431)))*C431*D431</f>
        <v>0</v>
      </c>
      <c r="J431" s="21">
        <v>0</v>
      </c>
      <c r="K431" s="21">
        <f t="shared" ref="K431" si="786">SUM(I431,J431)</f>
        <v>0</v>
      </c>
    </row>
    <row r="432" spans="1:11" ht="15.75">
      <c r="A432" s="8">
        <v>43193</v>
      </c>
      <c r="B432" s="9" t="s">
        <v>46</v>
      </c>
      <c r="C432" s="9">
        <v>2250</v>
      </c>
      <c r="D432" s="19">
        <v>2</v>
      </c>
      <c r="E432" s="9" t="s">
        <v>16</v>
      </c>
      <c r="F432" s="10">
        <v>275.14999999999998</v>
      </c>
      <c r="G432" s="10">
        <v>273.64999999999998</v>
      </c>
      <c r="H432" s="10">
        <v>0</v>
      </c>
      <c r="I432" s="21">
        <f t="shared" ref="I432" si="787">(IF(E432="SELL",F432-G432,IF(E432="BUY",G432-F432)))*C432*D432</f>
        <v>6750</v>
      </c>
      <c r="J432" s="21">
        <v>0</v>
      </c>
      <c r="K432" s="21">
        <f t="shared" ref="K432" si="788">SUM(I432,J432)</f>
        <v>6750</v>
      </c>
    </row>
    <row r="433" spans="1:11" ht="15.75">
      <c r="A433" s="8">
        <v>43192</v>
      </c>
      <c r="B433" s="9" t="s">
        <v>147</v>
      </c>
      <c r="C433" s="9">
        <v>1000</v>
      </c>
      <c r="D433" s="19">
        <v>2</v>
      </c>
      <c r="E433" s="9" t="s">
        <v>10</v>
      </c>
      <c r="F433" s="10">
        <v>573</v>
      </c>
      <c r="G433" s="10">
        <v>578</v>
      </c>
      <c r="H433" s="10">
        <v>0</v>
      </c>
      <c r="I433" s="21">
        <f t="shared" ref="I433" si="789">(IF(E433="SELL",F433-G433,IF(E433="BUY",G433-F433)))*C433*D433</f>
        <v>10000</v>
      </c>
      <c r="J433" s="21">
        <v>0</v>
      </c>
      <c r="K433" s="21">
        <f t="shared" ref="K433" si="790">SUM(I433,J433)</f>
        <v>10000</v>
      </c>
    </row>
    <row r="434" spans="1:11" ht="15.75">
      <c r="A434" s="8">
        <v>43187</v>
      </c>
      <c r="B434" s="9" t="s">
        <v>146</v>
      </c>
      <c r="C434" s="9">
        <v>2000</v>
      </c>
      <c r="D434" s="19">
        <v>2</v>
      </c>
      <c r="E434" s="9" t="s">
        <v>10</v>
      </c>
      <c r="F434" s="10">
        <v>269.5</v>
      </c>
      <c r="G434" s="10">
        <v>273.5</v>
      </c>
      <c r="H434" s="10">
        <v>0</v>
      </c>
      <c r="I434" s="21">
        <f t="shared" ref="I434" si="791">(IF(E434="SELL",F434-G434,IF(E434="BUY",G434-F434)))*C434*D434</f>
        <v>16000</v>
      </c>
      <c r="J434" s="21">
        <v>0</v>
      </c>
      <c r="K434" s="21">
        <f t="shared" ref="K434" si="792">SUM(I434,J434)</f>
        <v>16000</v>
      </c>
    </row>
    <row r="435" spans="1:11" ht="15.75">
      <c r="A435" s="8">
        <v>43186</v>
      </c>
      <c r="B435" s="9" t="s">
        <v>145</v>
      </c>
      <c r="C435" s="9">
        <v>100</v>
      </c>
      <c r="D435" s="19">
        <v>2</v>
      </c>
      <c r="E435" s="9" t="s">
        <v>10</v>
      </c>
      <c r="F435" s="10">
        <v>8095</v>
      </c>
      <c r="G435" s="10">
        <v>8125</v>
      </c>
      <c r="H435" s="10">
        <v>8155</v>
      </c>
      <c r="I435" s="21">
        <f t="shared" ref="I435" si="793">(IF(E435="SELL",F435-G435,IF(E435="BUY",G435-F435)))*C435*D435</f>
        <v>6000</v>
      </c>
      <c r="J435" s="21">
        <f>(IF(E435="SELL",IF(H435="",0,G435-H435),IF(E435="BUY",IF(H435="",0,H435-G435))))*C435*D435</f>
        <v>6000</v>
      </c>
      <c r="K435" s="21">
        <f t="shared" ref="K435" si="794">SUM(I435,J435)</f>
        <v>12000</v>
      </c>
    </row>
    <row r="436" spans="1:11" ht="15.75">
      <c r="A436" s="8">
        <v>43186</v>
      </c>
      <c r="B436" s="9" t="s">
        <v>32</v>
      </c>
      <c r="C436" s="9">
        <v>25</v>
      </c>
      <c r="D436" s="19">
        <v>2</v>
      </c>
      <c r="E436" s="9" t="s">
        <v>16</v>
      </c>
      <c r="F436" s="10">
        <v>28320</v>
      </c>
      <c r="G436" s="10">
        <v>28600</v>
      </c>
      <c r="H436" s="10">
        <v>0</v>
      </c>
      <c r="I436" s="21">
        <f t="shared" ref="I436" si="795">(IF(E436="SELL",F436-G436,IF(E436="BUY",G436-F436)))*C436*D436</f>
        <v>-14000</v>
      </c>
      <c r="J436" s="21">
        <v>0</v>
      </c>
      <c r="K436" s="21">
        <f t="shared" ref="K436" si="796">SUM(I436,J436)</f>
        <v>-14000</v>
      </c>
    </row>
    <row r="437" spans="1:11" ht="15.75">
      <c r="A437" s="8">
        <v>43186</v>
      </c>
      <c r="B437" s="9" t="s">
        <v>56</v>
      </c>
      <c r="C437" s="9">
        <v>1250</v>
      </c>
      <c r="D437" s="19">
        <v>2</v>
      </c>
      <c r="E437" s="9" t="s">
        <v>10</v>
      </c>
      <c r="F437" s="10">
        <v>456.5</v>
      </c>
      <c r="G437" s="10">
        <v>451</v>
      </c>
      <c r="H437" s="10">
        <v>0</v>
      </c>
      <c r="I437" s="21">
        <f t="shared" ref="I437" si="797">(IF(E437="SELL",F437-G437,IF(E437="BUY",G437-F437)))*C437*D437</f>
        <v>-13750</v>
      </c>
      <c r="J437" s="21">
        <v>0</v>
      </c>
      <c r="K437" s="21">
        <f t="shared" ref="K437" si="798">SUM(I437,J437)</f>
        <v>-13750</v>
      </c>
    </row>
    <row r="438" spans="1:11" ht="15.75">
      <c r="A438" s="8">
        <v>43186</v>
      </c>
      <c r="B438" s="9" t="s">
        <v>45</v>
      </c>
      <c r="C438" s="9">
        <v>500</v>
      </c>
      <c r="D438" s="19">
        <v>2</v>
      </c>
      <c r="E438" s="9" t="s">
        <v>10</v>
      </c>
      <c r="F438" s="10">
        <v>1474</v>
      </c>
      <c r="G438" s="10">
        <v>1484</v>
      </c>
      <c r="H438" s="10">
        <v>1494</v>
      </c>
      <c r="I438" s="21">
        <f t="shared" ref="I438" si="799">(IF(E438="SELL",F438-G438,IF(E438="BUY",G438-F438)))*C438*D438</f>
        <v>10000</v>
      </c>
      <c r="J438" s="21">
        <f>(IF(E438="SELL",IF(H438="",0,G438-H438),IF(E438="BUY",IF(H438="",0,H438-G438))))*C438*D438</f>
        <v>10000</v>
      </c>
      <c r="K438" s="21">
        <f t="shared" ref="K438" si="800">SUM(I438,J438)</f>
        <v>20000</v>
      </c>
    </row>
    <row r="439" spans="1:11" ht="15.75">
      <c r="A439" s="8">
        <v>43185</v>
      </c>
      <c r="B439" s="9" t="s">
        <v>19</v>
      </c>
      <c r="C439" s="9">
        <v>1100</v>
      </c>
      <c r="D439" s="19">
        <v>2</v>
      </c>
      <c r="E439" s="9" t="s">
        <v>16</v>
      </c>
      <c r="F439" s="10">
        <v>736</v>
      </c>
      <c r="G439" s="10">
        <v>744</v>
      </c>
      <c r="H439" s="10">
        <v>0</v>
      </c>
      <c r="I439" s="21">
        <f t="shared" ref="I439" si="801">(IF(E439="SELL",F439-G439,IF(E439="BUY",G439-F439)))*C439*D439</f>
        <v>-17600</v>
      </c>
      <c r="J439" s="21">
        <v>0</v>
      </c>
      <c r="K439" s="21">
        <f t="shared" ref="K439" si="802">SUM(I439,J439)</f>
        <v>-17600</v>
      </c>
    </row>
    <row r="440" spans="1:11" ht="15.75">
      <c r="A440" s="8">
        <v>43185</v>
      </c>
      <c r="B440" s="9" t="s">
        <v>144</v>
      </c>
      <c r="C440" s="9">
        <v>1600</v>
      </c>
      <c r="D440" s="19">
        <v>2</v>
      </c>
      <c r="E440" s="9" t="s">
        <v>10</v>
      </c>
      <c r="F440" s="10">
        <v>388.1</v>
      </c>
      <c r="G440" s="10">
        <v>388.1</v>
      </c>
      <c r="H440" s="10">
        <v>0</v>
      </c>
      <c r="I440" s="21">
        <f t="shared" ref="I440" si="803">(IF(E440="SELL",F440-G440,IF(E440="BUY",G440-F440)))*C440*D440</f>
        <v>0</v>
      </c>
      <c r="J440" s="21">
        <v>0</v>
      </c>
      <c r="K440" s="21">
        <f t="shared" ref="K440" si="804">SUM(I440,J440)</f>
        <v>0</v>
      </c>
    </row>
    <row r="441" spans="1:11" ht="15.75">
      <c r="A441" s="8">
        <v>43185</v>
      </c>
      <c r="B441" s="9" t="s">
        <v>93</v>
      </c>
      <c r="C441" s="9">
        <v>1800</v>
      </c>
      <c r="D441" s="19">
        <v>2</v>
      </c>
      <c r="E441" s="9" t="s">
        <v>10</v>
      </c>
      <c r="F441" s="10">
        <v>405</v>
      </c>
      <c r="G441" s="10">
        <v>409</v>
      </c>
      <c r="H441" s="10">
        <v>413</v>
      </c>
      <c r="I441" s="21">
        <f t="shared" ref="I441" si="805">(IF(E441="SELL",F441-G441,IF(E441="BUY",G441-F441)))*C441*D441</f>
        <v>14400</v>
      </c>
      <c r="J441" s="21">
        <f>(IF(E441="SELL",IF(H441="",0,G441-H441),IF(E441="BUY",IF(H441="",0,H441-G441))))*C441*D441</f>
        <v>14400</v>
      </c>
      <c r="K441" s="21">
        <f t="shared" ref="K441" si="806">SUM(I441,J441)</f>
        <v>28800</v>
      </c>
    </row>
    <row r="442" spans="1:11" ht="15.75">
      <c r="A442" s="8">
        <v>43185</v>
      </c>
      <c r="B442" s="9" t="s">
        <v>40</v>
      </c>
      <c r="C442" s="9">
        <v>500</v>
      </c>
      <c r="D442" s="19">
        <v>2</v>
      </c>
      <c r="E442" s="9" t="s">
        <v>10</v>
      </c>
      <c r="F442" s="10">
        <v>2332</v>
      </c>
      <c r="G442" s="10">
        <v>2342</v>
      </c>
      <c r="H442" s="10">
        <v>0</v>
      </c>
      <c r="I442" s="21">
        <f t="shared" ref="I442" si="807">(IF(E442="SELL",F442-G442,IF(E442="BUY",G442-F442)))*C442*D442</f>
        <v>10000</v>
      </c>
      <c r="J442" s="21">
        <v>0</v>
      </c>
      <c r="K442" s="21">
        <f t="shared" ref="K442" si="808">SUM(I442,J442)</f>
        <v>10000</v>
      </c>
    </row>
    <row r="443" spans="1:11" ht="15.75">
      <c r="A443" s="8">
        <v>43182</v>
      </c>
      <c r="B443" s="9" t="s">
        <v>143</v>
      </c>
      <c r="C443" s="9">
        <v>600</v>
      </c>
      <c r="D443" s="19">
        <v>2</v>
      </c>
      <c r="E443" s="9" t="s">
        <v>16</v>
      </c>
      <c r="F443" s="10">
        <v>1164.55</v>
      </c>
      <c r="G443" s="10">
        <v>1164.55</v>
      </c>
      <c r="H443" s="10">
        <v>0</v>
      </c>
      <c r="I443" s="21">
        <f t="shared" ref="I443" si="809">(IF(E443="SELL",F443-G443,IF(E443="BUY",G443-F443)))*C443*D443</f>
        <v>0</v>
      </c>
      <c r="J443" s="21">
        <v>0</v>
      </c>
      <c r="K443" s="21">
        <f t="shared" ref="K443" si="810">SUM(I443,J443)</f>
        <v>0</v>
      </c>
    </row>
    <row r="444" spans="1:11" ht="15.75">
      <c r="A444" s="8">
        <v>43182</v>
      </c>
      <c r="B444" s="9" t="s">
        <v>131</v>
      </c>
      <c r="C444" s="9">
        <v>1200</v>
      </c>
      <c r="D444" s="19">
        <v>2</v>
      </c>
      <c r="E444" s="9" t="s">
        <v>10</v>
      </c>
      <c r="F444" s="10">
        <v>439.05</v>
      </c>
      <c r="G444" s="10">
        <v>444</v>
      </c>
      <c r="H444" s="10">
        <v>449</v>
      </c>
      <c r="I444" s="21">
        <f t="shared" ref="I444" si="811">(IF(E444="SELL",F444-G444,IF(E444="BUY",G444-F444)))*C444*D444</f>
        <v>11879.999999999973</v>
      </c>
      <c r="J444" s="21">
        <f>(IF(E444="SELL",IF(H444="",0,G444-H444),IF(E444="BUY",IF(H444="",0,H444-G444))))*C444*D444</f>
        <v>12000</v>
      </c>
      <c r="K444" s="21">
        <f t="shared" ref="K444" si="812">SUM(I444,J444)</f>
        <v>23879.999999999971</v>
      </c>
    </row>
    <row r="445" spans="1:11" ht="15.75">
      <c r="A445" s="8">
        <v>43181</v>
      </c>
      <c r="B445" s="9" t="s">
        <v>31</v>
      </c>
      <c r="C445" s="9">
        <v>200</v>
      </c>
      <c r="D445" s="19"/>
      <c r="E445" s="9" t="s">
        <v>16</v>
      </c>
      <c r="F445" s="10">
        <v>4028</v>
      </c>
      <c r="G445" s="10">
        <v>4000</v>
      </c>
      <c r="H445" s="10">
        <v>3972</v>
      </c>
      <c r="I445" s="21">
        <f t="shared" ref="I445:I482" si="813">(IF(E445="SELL",F445-G445,IF(E445="BUY",G445-F445)))*C445</f>
        <v>5600</v>
      </c>
      <c r="J445" s="21">
        <f>(IF(E445="SELL",IF(H445="",0,G445-H445),IF(E445="BUY",IF(H445="",0,H445-G445))))*C445</f>
        <v>5600</v>
      </c>
      <c r="K445" s="21">
        <f t="shared" ref="K445:K482" si="814">SUM(I445,J445)</f>
        <v>11200</v>
      </c>
    </row>
    <row r="446" spans="1:11" ht="15.75">
      <c r="A446" s="8">
        <v>43181</v>
      </c>
      <c r="B446" s="9" t="s">
        <v>136</v>
      </c>
      <c r="C446" s="9">
        <v>18000</v>
      </c>
      <c r="D446" s="19"/>
      <c r="E446" s="9" t="s">
        <v>10</v>
      </c>
      <c r="F446" s="10">
        <v>25.3</v>
      </c>
      <c r="G446" s="10">
        <v>25.3</v>
      </c>
      <c r="H446" s="10">
        <v>0</v>
      </c>
      <c r="I446" s="21">
        <f t="shared" si="813"/>
        <v>0</v>
      </c>
      <c r="J446" s="21">
        <v>0</v>
      </c>
      <c r="K446" s="21">
        <f t="shared" si="814"/>
        <v>0</v>
      </c>
    </row>
    <row r="447" spans="1:11" ht="15.75">
      <c r="A447" s="8">
        <v>43180</v>
      </c>
      <c r="B447" s="9" t="s">
        <v>118</v>
      </c>
      <c r="C447" s="9">
        <v>550</v>
      </c>
      <c r="D447" s="19"/>
      <c r="E447" s="9" t="s">
        <v>16</v>
      </c>
      <c r="F447" s="10">
        <v>894</v>
      </c>
      <c r="G447" s="10">
        <v>884</v>
      </c>
      <c r="H447" s="10">
        <v>874</v>
      </c>
      <c r="I447" s="21">
        <f t="shared" si="813"/>
        <v>5500</v>
      </c>
      <c r="J447" s="21">
        <v>0</v>
      </c>
      <c r="K447" s="21">
        <f t="shared" si="814"/>
        <v>5500</v>
      </c>
    </row>
    <row r="448" spans="1:11" ht="15.75">
      <c r="A448" s="8">
        <v>43180</v>
      </c>
      <c r="B448" s="9" t="s">
        <v>29</v>
      </c>
      <c r="C448" s="9">
        <v>2000</v>
      </c>
      <c r="D448" s="19"/>
      <c r="E448" s="9" t="s">
        <v>16</v>
      </c>
      <c r="F448" s="10">
        <v>259</v>
      </c>
      <c r="G448" s="10">
        <v>256.3</v>
      </c>
      <c r="H448" s="10">
        <v>253</v>
      </c>
      <c r="I448" s="21">
        <f t="shared" si="813"/>
        <v>5399.9999999999773</v>
      </c>
      <c r="J448" s="21">
        <v>0</v>
      </c>
      <c r="K448" s="21">
        <f t="shared" si="814"/>
        <v>5399.9999999999773</v>
      </c>
    </row>
    <row r="449" spans="1:11" ht="15.75">
      <c r="A449" s="8">
        <v>43180</v>
      </c>
      <c r="B449" s="9" t="s">
        <v>46</v>
      </c>
      <c r="C449" s="9">
        <v>2250</v>
      </c>
      <c r="D449" s="19"/>
      <c r="E449" s="9" t="s">
        <v>16</v>
      </c>
      <c r="F449" s="10">
        <v>263.60000000000002</v>
      </c>
      <c r="G449" s="10">
        <v>262.60000000000002</v>
      </c>
      <c r="H449" s="10">
        <v>260.60000000000002</v>
      </c>
      <c r="I449" s="21">
        <f t="shared" si="813"/>
        <v>2250</v>
      </c>
      <c r="J449" s="21">
        <f>(IF(E449="SELL",IF(H449="",0,G449-H449),IF(E449="BUY",IF(H449="",0,H449-G449))))*C449</f>
        <v>4500</v>
      </c>
      <c r="K449" s="21">
        <f t="shared" si="814"/>
        <v>6750</v>
      </c>
    </row>
    <row r="450" spans="1:11" ht="15.75">
      <c r="A450" s="8">
        <v>43180</v>
      </c>
      <c r="B450" s="9" t="s">
        <v>115</v>
      </c>
      <c r="C450" s="9">
        <v>7000</v>
      </c>
      <c r="D450" s="19"/>
      <c r="E450" s="9" t="s">
        <v>10</v>
      </c>
      <c r="F450" s="10">
        <v>93.5</v>
      </c>
      <c r="G450" s="10">
        <v>95</v>
      </c>
      <c r="H450" s="10">
        <v>96.5</v>
      </c>
      <c r="I450" s="21">
        <f t="shared" si="813"/>
        <v>10500</v>
      </c>
      <c r="J450" s="21">
        <v>0</v>
      </c>
      <c r="K450" s="21">
        <f t="shared" si="814"/>
        <v>10500</v>
      </c>
    </row>
    <row r="451" spans="1:11" ht="15.75">
      <c r="A451" s="8">
        <v>43179</v>
      </c>
      <c r="B451" s="9" t="s">
        <v>75</v>
      </c>
      <c r="C451" s="9">
        <v>1300</v>
      </c>
      <c r="D451" s="19"/>
      <c r="E451" s="9" t="s">
        <v>10</v>
      </c>
      <c r="F451" s="10">
        <v>374</v>
      </c>
      <c r="G451" s="10">
        <v>379</v>
      </c>
      <c r="H451" s="10">
        <v>384</v>
      </c>
      <c r="I451" s="21">
        <f t="shared" si="813"/>
        <v>6500</v>
      </c>
      <c r="J451" s="21">
        <f>(IF(E451="SELL",IF(H451="",0,G451-H451),IF(E451="BUY",IF(H451="",0,H451-G451))))*C451</f>
        <v>6500</v>
      </c>
      <c r="K451" s="21">
        <f t="shared" si="814"/>
        <v>13000</v>
      </c>
    </row>
    <row r="452" spans="1:11" ht="15.75">
      <c r="A452" s="8">
        <v>43179</v>
      </c>
      <c r="B452" s="9" t="s">
        <v>81</v>
      </c>
      <c r="C452" s="9">
        <v>6000</v>
      </c>
      <c r="D452" s="19"/>
      <c r="E452" s="9" t="s">
        <v>10</v>
      </c>
      <c r="F452" s="10">
        <v>95</v>
      </c>
      <c r="G452" s="10">
        <v>96.5</v>
      </c>
      <c r="H452" s="10">
        <v>98</v>
      </c>
      <c r="I452" s="21">
        <f t="shared" si="813"/>
        <v>9000</v>
      </c>
      <c r="J452" s="21">
        <v>0</v>
      </c>
      <c r="K452" s="21">
        <f t="shared" si="814"/>
        <v>9000</v>
      </c>
    </row>
    <row r="453" spans="1:11" ht="15.75">
      <c r="A453" s="8">
        <v>43179</v>
      </c>
      <c r="B453" s="9" t="s">
        <v>137</v>
      </c>
      <c r="C453" s="9">
        <v>500</v>
      </c>
      <c r="D453" s="19"/>
      <c r="E453" s="9" t="s">
        <v>10</v>
      </c>
      <c r="F453" s="10">
        <v>1058</v>
      </c>
      <c r="G453" s="10">
        <v>1068</v>
      </c>
      <c r="H453" s="10">
        <v>1078</v>
      </c>
      <c r="I453" s="21">
        <f t="shared" si="813"/>
        <v>5000</v>
      </c>
      <c r="J453" s="21">
        <f t="shared" ref="J453:J458" si="815">(IF(E453="SELL",IF(H453="",0,G453-H453),IF(E453="BUY",IF(H453="",0,H453-G453))))*C453</f>
        <v>5000</v>
      </c>
      <c r="K453" s="21">
        <f t="shared" si="814"/>
        <v>10000</v>
      </c>
    </row>
    <row r="454" spans="1:11" ht="15.75">
      <c r="A454" s="8">
        <v>43178</v>
      </c>
      <c r="B454" s="9" t="s">
        <v>31</v>
      </c>
      <c r="C454" s="9">
        <v>200</v>
      </c>
      <c r="D454" s="19"/>
      <c r="E454" s="9" t="s">
        <v>16</v>
      </c>
      <c r="F454" s="10">
        <v>4028</v>
      </c>
      <c r="G454" s="10">
        <v>4000</v>
      </c>
      <c r="H454" s="10">
        <v>3972</v>
      </c>
      <c r="I454" s="21">
        <f t="shared" si="813"/>
        <v>5600</v>
      </c>
      <c r="J454" s="21">
        <f t="shared" si="815"/>
        <v>5600</v>
      </c>
      <c r="K454" s="21">
        <f t="shared" si="814"/>
        <v>11200</v>
      </c>
    </row>
    <row r="455" spans="1:11" ht="15.75">
      <c r="A455" s="8">
        <v>43178</v>
      </c>
      <c r="B455" s="9" t="s">
        <v>46</v>
      </c>
      <c r="C455" s="9">
        <v>2250</v>
      </c>
      <c r="D455" s="19"/>
      <c r="E455" s="9" t="s">
        <v>16</v>
      </c>
      <c r="F455" s="10">
        <v>264</v>
      </c>
      <c r="G455" s="10">
        <v>262</v>
      </c>
      <c r="H455" s="10">
        <v>260</v>
      </c>
      <c r="I455" s="21">
        <f t="shared" si="813"/>
        <v>4500</v>
      </c>
      <c r="J455" s="21">
        <f t="shared" si="815"/>
        <v>4500</v>
      </c>
      <c r="K455" s="21">
        <f t="shared" si="814"/>
        <v>9000</v>
      </c>
    </row>
    <row r="456" spans="1:11" ht="15.75">
      <c r="A456" s="8">
        <v>43178</v>
      </c>
      <c r="B456" s="9" t="s">
        <v>46</v>
      </c>
      <c r="C456" s="9">
        <v>2250</v>
      </c>
      <c r="D456" s="19"/>
      <c r="E456" s="9" t="s">
        <v>16</v>
      </c>
      <c r="F456" s="10">
        <v>267</v>
      </c>
      <c r="G456" s="10">
        <v>265</v>
      </c>
      <c r="H456" s="10">
        <v>263</v>
      </c>
      <c r="I456" s="21">
        <f t="shared" si="813"/>
        <v>4500</v>
      </c>
      <c r="J456" s="21">
        <f t="shared" si="815"/>
        <v>4500</v>
      </c>
      <c r="K456" s="21">
        <f t="shared" si="814"/>
        <v>9000</v>
      </c>
    </row>
    <row r="457" spans="1:11" ht="15.75">
      <c r="A457" s="8">
        <v>43175</v>
      </c>
      <c r="B457" s="9" t="s">
        <v>138</v>
      </c>
      <c r="C457" s="9">
        <v>1000</v>
      </c>
      <c r="D457" s="19"/>
      <c r="E457" s="9" t="s">
        <v>16</v>
      </c>
      <c r="F457" s="10">
        <v>920</v>
      </c>
      <c r="G457" s="10">
        <v>915</v>
      </c>
      <c r="H457" s="10">
        <v>910</v>
      </c>
      <c r="I457" s="21">
        <f t="shared" si="813"/>
        <v>5000</v>
      </c>
      <c r="J457" s="21">
        <f t="shared" si="815"/>
        <v>5000</v>
      </c>
      <c r="K457" s="21">
        <f t="shared" si="814"/>
        <v>10000</v>
      </c>
    </row>
    <row r="458" spans="1:11" ht="15.75">
      <c r="A458" s="8">
        <v>43173</v>
      </c>
      <c r="B458" s="9" t="s">
        <v>86</v>
      </c>
      <c r="C458" s="9">
        <v>600</v>
      </c>
      <c r="D458" s="19"/>
      <c r="E458" s="9" t="s">
        <v>10</v>
      </c>
      <c r="F458" s="10">
        <v>1450</v>
      </c>
      <c r="G458" s="10">
        <v>1460</v>
      </c>
      <c r="H458" s="10">
        <v>1465</v>
      </c>
      <c r="I458" s="21">
        <f t="shared" si="813"/>
        <v>6000</v>
      </c>
      <c r="J458" s="21">
        <f t="shared" si="815"/>
        <v>3000</v>
      </c>
      <c r="K458" s="21">
        <f t="shared" si="814"/>
        <v>9000</v>
      </c>
    </row>
    <row r="459" spans="1:11" ht="15.75">
      <c r="A459" s="8">
        <v>43173</v>
      </c>
      <c r="B459" s="9" t="s">
        <v>55</v>
      </c>
      <c r="C459" s="9">
        <v>700</v>
      </c>
      <c r="D459" s="19"/>
      <c r="E459" s="9" t="s">
        <v>16</v>
      </c>
      <c r="F459" s="10">
        <v>816</v>
      </c>
      <c r="G459" s="10">
        <v>830</v>
      </c>
      <c r="H459" s="10">
        <v>0</v>
      </c>
      <c r="I459" s="21">
        <f t="shared" si="813"/>
        <v>-9800</v>
      </c>
      <c r="J459" s="21">
        <v>0</v>
      </c>
      <c r="K459" s="21">
        <f t="shared" si="814"/>
        <v>-9800</v>
      </c>
    </row>
    <row r="460" spans="1:11" ht="15.75">
      <c r="A460" s="8">
        <v>43173</v>
      </c>
      <c r="B460" s="9" t="s">
        <v>139</v>
      </c>
      <c r="C460" s="9">
        <v>6000</v>
      </c>
      <c r="D460" s="19"/>
      <c r="E460" s="9" t="s">
        <v>10</v>
      </c>
      <c r="F460" s="10">
        <v>101</v>
      </c>
      <c r="G460" s="10">
        <v>103.4</v>
      </c>
      <c r="H460" s="10">
        <v>107</v>
      </c>
      <c r="I460" s="21">
        <f t="shared" si="813"/>
        <v>14400.000000000035</v>
      </c>
      <c r="J460" s="21">
        <v>0</v>
      </c>
      <c r="K460" s="21">
        <f t="shared" si="814"/>
        <v>14400.000000000035</v>
      </c>
    </row>
    <row r="461" spans="1:11" ht="15.75">
      <c r="A461" s="8">
        <v>43173</v>
      </c>
      <c r="B461" s="9" t="s">
        <v>81</v>
      </c>
      <c r="C461" s="9">
        <v>6000</v>
      </c>
      <c r="D461" s="19"/>
      <c r="E461" s="9" t="s">
        <v>10</v>
      </c>
      <c r="F461" s="10">
        <v>96.5</v>
      </c>
      <c r="G461" s="10">
        <v>98.5</v>
      </c>
      <c r="H461" s="10">
        <v>100.5</v>
      </c>
      <c r="I461" s="21">
        <f t="shared" si="813"/>
        <v>12000</v>
      </c>
      <c r="J461" s="21">
        <f>(IF(E461="SELL",IF(H461="",0,G461-H461),IF(E461="BUY",IF(H461="",0,H461-G461))))*C461</f>
        <v>12000</v>
      </c>
      <c r="K461" s="21">
        <f t="shared" si="814"/>
        <v>24000</v>
      </c>
    </row>
    <row r="462" spans="1:11" ht="15.75">
      <c r="A462" s="8">
        <v>43171</v>
      </c>
      <c r="B462" s="9" t="s">
        <v>140</v>
      </c>
      <c r="C462" s="9">
        <v>10000</v>
      </c>
      <c r="D462" s="19"/>
      <c r="E462" s="9" t="s">
        <v>10</v>
      </c>
      <c r="F462" s="10">
        <v>64.599999999999994</v>
      </c>
      <c r="G462" s="10">
        <v>65.5</v>
      </c>
      <c r="H462" s="10">
        <v>66.8</v>
      </c>
      <c r="I462" s="21">
        <f t="shared" si="813"/>
        <v>9000.0000000000564</v>
      </c>
      <c r="J462" s="21">
        <f>(IF(E462="SELL",IF(H462="",0,G462-H462),IF(E462="BUY",IF(H462="",0,H462-G462))))*C462</f>
        <v>12999.999999999971</v>
      </c>
      <c r="K462" s="21">
        <f t="shared" si="814"/>
        <v>22000.000000000029</v>
      </c>
    </row>
    <row r="463" spans="1:11" ht="15.75">
      <c r="A463" s="8">
        <v>43171</v>
      </c>
      <c r="B463" s="9" t="s">
        <v>137</v>
      </c>
      <c r="C463" s="9">
        <v>500</v>
      </c>
      <c r="D463" s="19"/>
      <c r="E463" s="9" t="s">
        <v>10</v>
      </c>
      <c r="F463" s="10">
        <v>1058</v>
      </c>
      <c r="G463" s="10">
        <v>1063.5</v>
      </c>
      <c r="H463" s="10">
        <v>252</v>
      </c>
      <c r="I463" s="21">
        <f t="shared" si="813"/>
        <v>2750</v>
      </c>
      <c r="J463" s="21">
        <v>0</v>
      </c>
      <c r="K463" s="21">
        <f t="shared" si="814"/>
        <v>2750</v>
      </c>
    </row>
    <row r="464" spans="1:11" ht="15.75">
      <c r="A464" s="8">
        <v>43168</v>
      </c>
      <c r="B464" s="9" t="s">
        <v>141</v>
      </c>
      <c r="C464" s="9">
        <v>8000</v>
      </c>
      <c r="D464" s="19"/>
      <c r="E464" s="9" t="s">
        <v>10</v>
      </c>
      <c r="F464" s="10">
        <v>121</v>
      </c>
      <c r="G464" s="10">
        <v>118.6</v>
      </c>
      <c r="H464" s="10">
        <v>252</v>
      </c>
      <c r="I464" s="21">
        <f t="shared" si="813"/>
        <v>-19200.000000000044</v>
      </c>
      <c r="J464" s="21">
        <v>0</v>
      </c>
      <c r="K464" s="21">
        <f t="shared" si="814"/>
        <v>-19200.000000000044</v>
      </c>
    </row>
    <row r="465" spans="1:11" ht="15.75">
      <c r="A465" s="8">
        <v>43168</v>
      </c>
      <c r="B465" s="9" t="s">
        <v>51</v>
      </c>
      <c r="C465" s="9">
        <v>1750</v>
      </c>
      <c r="D465" s="19"/>
      <c r="E465" s="9" t="s">
        <v>16</v>
      </c>
      <c r="F465" s="10">
        <v>295</v>
      </c>
      <c r="G465" s="10">
        <v>292</v>
      </c>
      <c r="H465" s="10">
        <v>289</v>
      </c>
      <c r="I465" s="21">
        <f t="shared" si="813"/>
        <v>5250</v>
      </c>
      <c r="J465" s="21">
        <f>(IF(E465="SELL",IF(H465="",0,G465-H465),IF(E465="BUY",IF(H465="",0,H465-G465))))*C465</f>
        <v>5250</v>
      </c>
      <c r="K465" s="21">
        <f t="shared" si="814"/>
        <v>10500</v>
      </c>
    </row>
    <row r="466" spans="1:11" ht="15.75">
      <c r="A466" s="8">
        <v>43168</v>
      </c>
      <c r="B466" s="9" t="s">
        <v>23</v>
      </c>
      <c r="C466" s="9">
        <v>500</v>
      </c>
      <c r="D466" s="19"/>
      <c r="E466" s="9" t="s">
        <v>16</v>
      </c>
      <c r="F466" s="10">
        <v>1192</v>
      </c>
      <c r="G466" s="10">
        <v>1186</v>
      </c>
      <c r="H466" s="10">
        <v>1180</v>
      </c>
      <c r="I466" s="21">
        <f t="shared" si="813"/>
        <v>3000</v>
      </c>
      <c r="J466" s="21">
        <v>0</v>
      </c>
      <c r="K466" s="21">
        <f t="shared" si="814"/>
        <v>3000</v>
      </c>
    </row>
    <row r="467" spans="1:11" ht="15.75">
      <c r="A467" s="8">
        <v>43167</v>
      </c>
      <c r="B467" s="9" t="s">
        <v>35</v>
      </c>
      <c r="C467" s="9">
        <v>1700</v>
      </c>
      <c r="D467" s="19"/>
      <c r="E467" s="9" t="s">
        <v>10</v>
      </c>
      <c r="F467" s="10">
        <v>338.2</v>
      </c>
      <c r="G467" s="10">
        <v>341.2</v>
      </c>
      <c r="H467" s="10">
        <v>344.2</v>
      </c>
      <c r="I467" s="21">
        <f t="shared" si="813"/>
        <v>5100</v>
      </c>
      <c r="J467" s="21">
        <v>0</v>
      </c>
      <c r="K467" s="21">
        <f t="shared" si="814"/>
        <v>5100</v>
      </c>
    </row>
    <row r="468" spans="1:11" ht="15.75">
      <c r="A468" s="8">
        <v>43166</v>
      </c>
      <c r="B468" s="9" t="s">
        <v>51</v>
      </c>
      <c r="C468" s="9">
        <v>1750</v>
      </c>
      <c r="D468" s="19"/>
      <c r="E468" s="9" t="s">
        <v>16</v>
      </c>
      <c r="F468" s="10">
        <v>302</v>
      </c>
      <c r="G468" s="10">
        <v>299</v>
      </c>
      <c r="H468" s="10">
        <v>296</v>
      </c>
      <c r="I468" s="21">
        <f t="shared" si="813"/>
        <v>5250</v>
      </c>
      <c r="J468" s="21">
        <v>0</v>
      </c>
      <c r="K468" s="21">
        <f t="shared" si="814"/>
        <v>5250</v>
      </c>
    </row>
    <row r="469" spans="1:11" ht="15.75">
      <c r="A469" s="8">
        <v>43166</v>
      </c>
      <c r="B469" s="9" t="s">
        <v>38</v>
      </c>
      <c r="C469" s="9">
        <v>1500</v>
      </c>
      <c r="D469" s="19"/>
      <c r="E469" s="9" t="s">
        <v>16</v>
      </c>
      <c r="F469" s="10">
        <v>420</v>
      </c>
      <c r="G469" s="10">
        <v>416</v>
      </c>
      <c r="H469" s="10">
        <v>412</v>
      </c>
      <c r="I469" s="21">
        <f t="shared" si="813"/>
        <v>6000</v>
      </c>
      <c r="J469" s="21">
        <v>0</v>
      </c>
      <c r="K469" s="21">
        <f t="shared" si="814"/>
        <v>6000</v>
      </c>
    </row>
    <row r="470" spans="1:11" ht="15.75">
      <c r="A470" s="8">
        <v>43166</v>
      </c>
      <c r="B470" s="9" t="s">
        <v>29</v>
      </c>
      <c r="C470" s="9">
        <v>2000</v>
      </c>
      <c r="D470" s="19"/>
      <c r="E470" s="9" t="s">
        <v>16</v>
      </c>
      <c r="F470" s="10">
        <v>256</v>
      </c>
      <c r="G470" s="10">
        <v>254</v>
      </c>
      <c r="H470" s="10">
        <v>252</v>
      </c>
      <c r="I470" s="21">
        <f t="shared" si="813"/>
        <v>4000</v>
      </c>
      <c r="J470" s="21">
        <f>(IF(E470="SELL",IF(H470="",0,G470-H470),IF(E470="BUY",IF(H470="",0,H470-G470))))*C470</f>
        <v>4000</v>
      </c>
      <c r="K470" s="21">
        <f t="shared" si="814"/>
        <v>8000</v>
      </c>
    </row>
    <row r="471" spans="1:11" ht="15.75">
      <c r="A471" s="8">
        <v>43165</v>
      </c>
      <c r="B471" s="9" t="s">
        <v>113</v>
      </c>
      <c r="C471" s="9">
        <v>750</v>
      </c>
      <c r="D471" s="19"/>
      <c r="E471" s="9" t="s">
        <v>10</v>
      </c>
      <c r="F471" s="10">
        <v>688</v>
      </c>
      <c r="G471" s="10">
        <v>691</v>
      </c>
      <c r="H471" s="10">
        <v>694</v>
      </c>
      <c r="I471" s="21">
        <f t="shared" si="813"/>
        <v>2250</v>
      </c>
      <c r="J471" s="21">
        <v>0</v>
      </c>
      <c r="K471" s="21">
        <f t="shared" si="814"/>
        <v>2250</v>
      </c>
    </row>
    <row r="472" spans="1:11" ht="15.75">
      <c r="A472" s="8">
        <v>43160</v>
      </c>
      <c r="B472" s="9" t="s">
        <v>126</v>
      </c>
      <c r="C472" s="9">
        <v>600</v>
      </c>
      <c r="D472" s="19"/>
      <c r="E472" s="9" t="s">
        <v>10</v>
      </c>
      <c r="F472" s="10">
        <v>2758</v>
      </c>
      <c r="G472" s="10">
        <v>2778</v>
      </c>
      <c r="H472" s="10">
        <v>2798</v>
      </c>
      <c r="I472" s="21">
        <f t="shared" si="813"/>
        <v>12000</v>
      </c>
      <c r="J472" s="21">
        <f>(IF(E472="SELL",IF(H472="",0,G472-H472),IF(E472="BUY",IF(H472="",0,H472-G472))))*C472</f>
        <v>12000</v>
      </c>
      <c r="K472" s="21">
        <f t="shared" si="814"/>
        <v>24000</v>
      </c>
    </row>
    <row r="473" spans="1:11" ht="15.75">
      <c r="A473" s="8">
        <v>43160</v>
      </c>
      <c r="B473" s="9" t="s">
        <v>126</v>
      </c>
      <c r="C473" s="9">
        <v>600</v>
      </c>
      <c r="D473" s="19"/>
      <c r="E473" s="9" t="s">
        <v>10</v>
      </c>
      <c r="F473" s="10">
        <v>2718</v>
      </c>
      <c r="G473" s="10">
        <v>2738</v>
      </c>
      <c r="H473" s="10">
        <v>2758</v>
      </c>
      <c r="I473" s="21">
        <f t="shared" si="813"/>
        <v>12000</v>
      </c>
      <c r="J473" s="21">
        <f>(IF(E473="SELL",IF(H473="",0,G473-H473),IF(E473="BUY",IF(H473="",0,H473-G473))))*C473</f>
        <v>12000</v>
      </c>
      <c r="K473" s="21">
        <f t="shared" si="814"/>
        <v>24000</v>
      </c>
    </row>
    <row r="474" spans="1:11" ht="15.75">
      <c r="A474" s="8">
        <v>43159</v>
      </c>
      <c r="B474" s="9" t="s">
        <v>137</v>
      </c>
      <c r="C474" s="9">
        <v>1750</v>
      </c>
      <c r="D474" s="19"/>
      <c r="E474" s="9" t="s">
        <v>10</v>
      </c>
      <c r="F474" s="10">
        <v>1030</v>
      </c>
      <c r="G474" s="10">
        <v>1034</v>
      </c>
      <c r="H474" s="10">
        <v>0</v>
      </c>
      <c r="I474" s="21">
        <f t="shared" si="813"/>
        <v>7000</v>
      </c>
      <c r="J474" s="21">
        <v>0</v>
      </c>
      <c r="K474" s="21">
        <f t="shared" si="814"/>
        <v>7000</v>
      </c>
    </row>
    <row r="475" spans="1:11" ht="15.75">
      <c r="A475" s="8">
        <v>43159</v>
      </c>
      <c r="B475" s="9" t="s">
        <v>78</v>
      </c>
      <c r="C475" s="9">
        <v>1750</v>
      </c>
      <c r="D475" s="19"/>
      <c r="E475" s="9" t="s">
        <v>16</v>
      </c>
      <c r="F475" s="10">
        <v>377.5</v>
      </c>
      <c r="G475" s="10">
        <v>381.2</v>
      </c>
      <c r="H475" s="10">
        <v>0</v>
      </c>
      <c r="I475" s="21">
        <f t="shared" si="813"/>
        <v>-6474.99999999998</v>
      </c>
      <c r="J475" s="21">
        <v>0</v>
      </c>
      <c r="K475" s="21">
        <f t="shared" si="814"/>
        <v>-6474.99999999998</v>
      </c>
    </row>
    <row r="476" spans="1:11" ht="15.75">
      <c r="A476" s="8">
        <v>43159</v>
      </c>
      <c r="B476" s="9" t="s">
        <v>142</v>
      </c>
      <c r="C476" s="9">
        <v>1800</v>
      </c>
      <c r="D476" s="19"/>
      <c r="E476" s="9" t="s">
        <v>10</v>
      </c>
      <c r="F476" s="10">
        <v>572</v>
      </c>
      <c r="G476" s="10">
        <v>575</v>
      </c>
      <c r="H476" s="10">
        <v>578</v>
      </c>
      <c r="I476" s="21">
        <f t="shared" si="813"/>
        <v>5400</v>
      </c>
      <c r="J476" s="21">
        <v>0</v>
      </c>
      <c r="K476" s="21">
        <f t="shared" si="814"/>
        <v>5400</v>
      </c>
    </row>
    <row r="477" spans="1:11" ht="15.75">
      <c r="A477" s="8">
        <v>43158</v>
      </c>
      <c r="B477" s="9" t="s">
        <v>63</v>
      </c>
      <c r="C477" s="9">
        <v>2800</v>
      </c>
      <c r="D477" s="19"/>
      <c r="E477" s="9" t="s">
        <v>10</v>
      </c>
      <c r="F477" s="10">
        <v>201.4</v>
      </c>
      <c r="G477" s="10">
        <v>202.5</v>
      </c>
      <c r="H477" s="10">
        <v>0</v>
      </c>
      <c r="I477" s="21">
        <f t="shared" si="813"/>
        <v>3079.9999999999841</v>
      </c>
      <c r="J477" s="21">
        <v>0</v>
      </c>
      <c r="K477" s="21">
        <f t="shared" si="814"/>
        <v>3079.9999999999841</v>
      </c>
    </row>
    <row r="478" spans="1:11" ht="15.75">
      <c r="A478" s="8">
        <v>43157</v>
      </c>
      <c r="B478" s="9" t="s">
        <v>96</v>
      </c>
      <c r="C478" s="9">
        <v>1250</v>
      </c>
      <c r="D478" s="19"/>
      <c r="E478" s="9" t="s">
        <v>10</v>
      </c>
      <c r="F478" s="10">
        <v>543</v>
      </c>
      <c r="G478" s="10">
        <v>543</v>
      </c>
      <c r="H478" s="10">
        <v>0</v>
      </c>
      <c r="I478" s="21">
        <f t="shared" si="813"/>
        <v>0</v>
      </c>
      <c r="J478" s="21">
        <v>0</v>
      </c>
      <c r="K478" s="21">
        <f t="shared" si="814"/>
        <v>0</v>
      </c>
    </row>
    <row r="479" spans="1:11" ht="15.75">
      <c r="A479" s="8">
        <v>43157</v>
      </c>
      <c r="B479" s="9" t="s">
        <v>113</v>
      </c>
      <c r="C479" s="9">
        <v>750</v>
      </c>
      <c r="D479" s="19"/>
      <c r="E479" s="9" t="s">
        <v>16</v>
      </c>
      <c r="F479" s="10">
        <v>721</v>
      </c>
      <c r="G479" s="10">
        <v>715</v>
      </c>
      <c r="H479" s="10">
        <v>708</v>
      </c>
      <c r="I479" s="21">
        <f t="shared" si="813"/>
        <v>4500</v>
      </c>
      <c r="J479" s="21">
        <v>0</v>
      </c>
      <c r="K479" s="21">
        <f t="shared" si="814"/>
        <v>4500</v>
      </c>
    </row>
    <row r="480" spans="1:11" ht="15.75">
      <c r="A480" s="8">
        <v>43157</v>
      </c>
      <c r="B480" s="9" t="s">
        <v>21</v>
      </c>
      <c r="C480" s="9">
        <v>600</v>
      </c>
      <c r="D480" s="19"/>
      <c r="E480" s="9" t="s">
        <v>10</v>
      </c>
      <c r="F480" s="10">
        <v>1340</v>
      </c>
      <c r="G480" s="10">
        <v>1350</v>
      </c>
      <c r="H480" s="10">
        <v>1360</v>
      </c>
      <c r="I480" s="21">
        <f t="shared" si="813"/>
        <v>6000</v>
      </c>
      <c r="J480" s="21">
        <v>0</v>
      </c>
      <c r="K480" s="21">
        <f t="shared" si="814"/>
        <v>6000</v>
      </c>
    </row>
    <row r="481" spans="1:11" ht="15.75">
      <c r="A481" s="8">
        <v>43154</v>
      </c>
      <c r="B481" s="9" t="s">
        <v>60</v>
      </c>
      <c r="C481" s="9">
        <v>1200</v>
      </c>
      <c r="D481" s="19"/>
      <c r="E481" s="9" t="s">
        <v>10</v>
      </c>
      <c r="F481" s="10">
        <v>784</v>
      </c>
      <c r="G481" s="10">
        <v>788</v>
      </c>
      <c r="H481" s="10">
        <v>792</v>
      </c>
      <c r="I481" s="21">
        <f t="shared" si="813"/>
        <v>4800</v>
      </c>
      <c r="J481" s="21">
        <f>(IF(E481="SELL",IF(H481="",0,G481-H481),IF(E481="BUY",IF(H481="",0,H481-G481))))*C481</f>
        <v>4800</v>
      </c>
      <c r="K481" s="21">
        <f t="shared" si="814"/>
        <v>9600</v>
      </c>
    </row>
    <row r="482" spans="1:11" ht="15.75">
      <c r="A482" s="8">
        <v>43154</v>
      </c>
      <c r="B482" s="9" t="s">
        <v>25</v>
      </c>
      <c r="C482" s="9">
        <v>1000</v>
      </c>
      <c r="D482" s="19"/>
      <c r="E482" s="9" t="s">
        <v>10</v>
      </c>
      <c r="F482" s="10">
        <v>665</v>
      </c>
      <c r="G482" s="10">
        <v>668</v>
      </c>
      <c r="H482" s="10">
        <v>671</v>
      </c>
      <c r="I482" s="21">
        <f t="shared" si="813"/>
        <v>3000</v>
      </c>
      <c r="J482" s="21">
        <f>(IF(E482="SELL",IF(H482="",0,G482-H482),IF(E482="BUY",IF(H482="",0,H482-G482))))*C482</f>
        <v>3000</v>
      </c>
      <c r="K482" s="21">
        <f t="shared" si="814"/>
        <v>6000</v>
      </c>
    </row>
    <row r="483" spans="1:11" ht="15.75">
      <c r="A483" s="8">
        <v>43152</v>
      </c>
      <c r="B483" s="9" t="s">
        <v>111</v>
      </c>
      <c r="C483" s="9">
        <v>500</v>
      </c>
      <c r="D483" s="9"/>
      <c r="E483" s="9" t="s">
        <v>10</v>
      </c>
      <c r="F483" s="10">
        <v>1877</v>
      </c>
      <c r="G483" s="10">
        <v>1897</v>
      </c>
      <c r="H483" s="10">
        <v>1917</v>
      </c>
      <c r="I483" s="21">
        <f t="shared" ref="I483" si="816">(IF(E483="SELL",F483-G483,IF(E483="BUY",G483-F483)))*C483</f>
        <v>10000</v>
      </c>
      <c r="J483" s="21">
        <v>0</v>
      </c>
      <c r="K483" s="21">
        <f t="shared" ref="K483" si="817">SUM(I483,J483)</f>
        <v>10000</v>
      </c>
    </row>
    <row r="484" spans="1:11" ht="15.75">
      <c r="A484" s="8">
        <v>43152</v>
      </c>
      <c r="B484" s="9" t="s">
        <v>115</v>
      </c>
      <c r="C484" s="9">
        <v>7000</v>
      </c>
      <c r="D484" s="9"/>
      <c r="E484" s="9" t="s">
        <v>16</v>
      </c>
      <c r="F484" s="10">
        <v>114.55</v>
      </c>
      <c r="G484" s="10">
        <v>113.55</v>
      </c>
      <c r="H484" s="10">
        <v>112.55</v>
      </c>
      <c r="I484" s="21">
        <f t="shared" ref="I484" si="818">(IF(E484="SELL",F484-G484,IF(E484="BUY",G484-F484)))*C484</f>
        <v>7000</v>
      </c>
      <c r="J484" s="21">
        <v>0</v>
      </c>
      <c r="K484" s="21">
        <f t="shared" ref="K484" si="819">SUM(I484,J484)</f>
        <v>7000</v>
      </c>
    </row>
    <row r="485" spans="1:11" ht="15.75">
      <c r="A485" s="8">
        <v>43152</v>
      </c>
      <c r="B485" s="9" t="s">
        <v>114</v>
      </c>
      <c r="C485" s="9">
        <v>500</v>
      </c>
      <c r="D485" s="9"/>
      <c r="E485" s="9" t="s">
        <v>10</v>
      </c>
      <c r="F485" s="10">
        <v>3003</v>
      </c>
      <c r="G485" s="10">
        <v>3023</v>
      </c>
      <c r="H485" s="10">
        <v>3043</v>
      </c>
      <c r="I485" s="21">
        <f t="shared" ref="I485" si="820">(IF(E485="SELL",F485-G485,IF(E485="BUY",G485-F485)))*C485</f>
        <v>10000</v>
      </c>
      <c r="J485" s="21">
        <f>(IF(E485="SELL",IF(H485="",0,G485-H485),IF(E485="BUY",IF(H485="",0,H485-G485))))*C485</f>
        <v>10000</v>
      </c>
      <c r="K485" s="21">
        <f t="shared" ref="K485" si="821">SUM(I485,J485)</f>
        <v>20000</v>
      </c>
    </row>
    <row r="486" spans="1:11" ht="15.75">
      <c r="A486" s="8">
        <v>43151</v>
      </c>
      <c r="B486" s="9" t="s">
        <v>113</v>
      </c>
      <c r="C486" s="9">
        <v>750</v>
      </c>
      <c r="D486" s="9"/>
      <c r="E486" s="9" t="s">
        <v>16</v>
      </c>
      <c r="F486" s="10">
        <v>702</v>
      </c>
      <c r="G486" s="10">
        <v>698</v>
      </c>
      <c r="H486" s="10">
        <v>694</v>
      </c>
      <c r="I486" s="21">
        <f t="shared" ref="I486" si="822">(IF(E486="SELL",F486-G486,IF(E486="BUY",G486-F486)))*C486</f>
        <v>3000</v>
      </c>
      <c r="J486" s="21">
        <f>(IF(E486="SELL",IF(H486="",0,G486-H486),IF(E486="BUY",IF(H486="",0,H486-G486))))*C486</f>
        <v>3000</v>
      </c>
      <c r="K486" s="21">
        <f t="shared" ref="K486" si="823">SUM(I486,J486)</f>
        <v>6000</v>
      </c>
    </row>
    <row r="487" spans="1:11" ht="15.75">
      <c r="A487" s="8">
        <v>43151</v>
      </c>
      <c r="B487" s="9" t="s">
        <v>43</v>
      </c>
      <c r="C487" s="9">
        <v>40</v>
      </c>
      <c r="D487" s="9"/>
      <c r="E487" s="9" t="s">
        <v>16</v>
      </c>
      <c r="F487" s="10">
        <v>25075</v>
      </c>
      <c r="G487" s="10">
        <v>25035</v>
      </c>
      <c r="H487" s="10">
        <v>24995</v>
      </c>
      <c r="I487" s="21">
        <f t="shared" ref="I487" si="824">(IF(E487="SELL",F487-G487,IF(E487="BUY",G487-F487)))*C487</f>
        <v>1600</v>
      </c>
      <c r="J487" s="21">
        <f t="shared" ref="J487" si="825">(IF(E487="SELL",IF(H487="",0,G487-H487),IF(E487="BUY",IF(H487="",0,H487-G487))))*C487</f>
        <v>1600</v>
      </c>
      <c r="K487" s="21">
        <f t="shared" ref="K487" si="826">SUM(I487,J487)</f>
        <v>3200</v>
      </c>
    </row>
    <row r="488" spans="1:11" ht="15.75">
      <c r="A488" s="8">
        <v>43151</v>
      </c>
      <c r="B488" s="9" t="s">
        <v>111</v>
      </c>
      <c r="C488" s="9">
        <v>500</v>
      </c>
      <c r="D488" s="9"/>
      <c r="E488" s="9" t="s">
        <v>10</v>
      </c>
      <c r="F488" s="10">
        <v>1904</v>
      </c>
      <c r="G488" s="10">
        <v>1918</v>
      </c>
      <c r="H488" s="10">
        <v>1935</v>
      </c>
      <c r="I488" s="21">
        <f t="shared" ref="I488" si="827">(IF(E488="SELL",F488-G488,IF(E488="BUY",G488-F488)))*C488</f>
        <v>7000</v>
      </c>
      <c r="J488" s="21">
        <v>0</v>
      </c>
      <c r="K488" s="21">
        <f t="shared" ref="K488" si="828">SUM(I488,J488)</f>
        <v>7000</v>
      </c>
    </row>
    <row r="489" spans="1:11" ht="15.75">
      <c r="A489" s="8">
        <v>43151</v>
      </c>
      <c r="B489" s="9" t="s">
        <v>112</v>
      </c>
      <c r="C489" s="9">
        <v>6000</v>
      </c>
      <c r="D489" s="9"/>
      <c r="E489" s="9" t="s">
        <v>16</v>
      </c>
      <c r="F489" s="10">
        <v>125</v>
      </c>
      <c r="G489" s="10">
        <v>127.5</v>
      </c>
      <c r="H489" s="10">
        <v>0</v>
      </c>
      <c r="I489" s="21">
        <f t="shared" ref="I489" si="829">(IF(E489="SELL",F489-G489,IF(E489="BUY",G489-F489)))*C489</f>
        <v>-15000</v>
      </c>
      <c r="J489" s="21">
        <v>0</v>
      </c>
      <c r="K489" s="21">
        <f t="shared" ref="K489" si="830">SUM(I489,J489)</f>
        <v>-15000</v>
      </c>
    </row>
    <row r="490" spans="1:11" ht="15.75">
      <c r="A490" s="8">
        <v>43151</v>
      </c>
      <c r="B490" s="9" t="s">
        <v>86</v>
      </c>
      <c r="C490" s="9">
        <v>600</v>
      </c>
      <c r="D490" s="9"/>
      <c r="E490" s="9" t="s">
        <v>16</v>
      </c>
      <c r="F490" s="10">
        <v>1275</v>
      </c>
      <c r="G490" s="10">
        <v>1295</v>
      </c>
      <c r="H490" s="10">
        <v>0</v>
      </c>
      <c r="I490" s="21">
        <f t="shared" ref="I490" si="831">(IF(E490="SELL",F490-G490,IF(E490="BUY",G490-F490)))*C490</f>
        <v>-12000</v>
      </c>
      <c r="J490" s="21">
        <v>0</v>
      </c>
      <c r="K490" s="21">
        <f t="shared" ref="K490" si="832">SUM(I490,J490)</f>
        <v>-12000</v>
      </c>
    </row>
    <row r="491" spans="1:11" ht="15.75">
      <c r="A491" s="8">
        <v>43150</v>
      </c>
      <c r="B491" s="9" t="s">
        <v>111</v>
      </c>
      <c r="C491" s="9">
        <v>500</v>
      </c>
      <c r="D491" s="9"/>
      <c r="E491" s="9" t="s">
        <v>10</v>
      </c>
      <c r="F491" s="10">
        <v>1895</v>
      </c>
      <c r="G491" s="10">
        <v>1908</v>
      </c>
      <c r="H491" s="10">
        <v>1925</v>
      </c>
      <c r="I491" s="21">
        <f t="shared" ref="I491" si="833">(IF(E491="SELL",F491-G491,IF(E491="BUY",G491-F491)))*C491</f>
        <v>6500</v>
      </c>
      <c r="J491" s="21">
        <v>0</v>
      </c>
      <c r="K491" s="21">
        <f t="shared" ref="K491" si="834">SUM(I491,J491)</f>
        <v>6500</v>
      </c>
    </row>
    <row r="492" spans="1:11" ht="15.75">
      <c r="A492" s="8">
        <v>43150</v>
      </c>
      <c r="B492" s="9" t="s">
        <v>53</v>
      </c>
      <c r="C492" s="9">
        <v>4000</v>
      </c>
      <c r="D492" s="9"/>
      <c r="E492" s="9" t="s">
        <v>16</v>
      </c>
      <c r="F492" s="10">
        <v>140.25</v>
      </c>
      <c r="G492" s="10">
        <v>139.25</v>
      </c>
      <c r="H492" s="10">
        <v>138.25</v>
      </c>
      <c r="I492" s="21">
        <f t="shared" ref="I492" si="835">(IF(E492="SELL",F492-G492,IF(E492="BUY",G492-F492)))*C492</f>
        <v>4000</v>
      </c>
      <c r="J492" s="21">
        <f t="shared" ref="J492" si="836">(IF(E492="SELL",IF(H492="",0,G492-H492),IF(E492="BUY",IF(H492="",0,H492-G492))))*C492</f>
        <v>4000</v>
      </c>
      <c r="K492" s="21">
        <f t="shared" ref="K492" si="837">SUM(I492,J492)</f>
        <v>8000</v>
      </c>
    </row>
    <row r="493" spans="1:11" ht="15.75">
      <c r="A493" s="8">
        <v>43147</v>
      </c>
      <c r="B493" s="9" t="s">
        <v>12</v>
      </c>
      <c r="C493" s="9">
        <v>400</v>
      </c>
      <c r="D493" s="9"/>
      <c r="E493" s="9" t="s">
        <v>16</v>
      </c>
      <c r="F493" s="10">
        <v>1655</v>
      </c>
      <c r="G493" s="10">
        <v>1653</v>
      </c>
      <c r="H493" s="10">
        <v>0</v>
      </c>
      <c r="I493" s="21">
        <f t="shared" ref="I493" si="838">(IF(E493="SELL",F493-G493,IF(E493="BUY",G493-F493)))*C493</f>
        <v>800</v>
      </c>
      <c r="J493" s="21">
        <v>0</v>
      </c>
      <c r="K493" s="21">
        <f t="shared" ref="K493" si="839">SUM(I493,J493)</f>
        <v>800</v>
      </c>
    </row>
    <row r="494" spans="1:11" ht="15.75">
      <c r="A494" s="8">
        <v>43147</v>
      </c>
      <c r="B494" s="9" t="s">
        <v>65</v>
      </c>
      <c r="C494" s="9">
        <v>75</v>
      </c>
      <c r="D494" s="9"/>
      <c r="E494" s="9" t="s">
        <v>16</v>
      </c>
      <c r="F494" s="10">
        <v>10500</v>
      </c>
      <c r="G494" s="10">
        <v>10435</v>
      </c>
      <c r="H494" s="10">
        <v>10365</v>
      </c>
      <c r="I494" s="21">
        <f t="shared" ref="I494" si="840">(IF(E494="SELL",F494-G494,IF(E494="BUY",G494-F494)))*C494</f>
        <v>4875</v>
      </c>
      <c r="J494" s="21">
        <v>0</v>
      </c>
      <c r="K494" s="21">
        <f t="shared" ref="K494" si="841">SUM(I494,J494)</f>
        <v>4875</v>
      </c>
    </row>
    <row r="495" spans="1:11" ht="15.75">
      <c r="A495" s="8">
        <v>43146</v>
      </c>
      <c r="B495" s="9" t="s">
        <v>99</v>
      </c>
      <c r="C495" s="9">
        <v>4000</v>
      </c>
      <c r="D495" s="9"/>
      <c r="E495" s="9" t="s">
        <v>16</v>
      </c>
      <c r="F495" s="10">
        <v>132</v>
      </c>
      <c r="G495" s="10">
        <v>131</v>
      </c>
      <c r="H495" s="10">
        <v>130</v>
      </c>
      <c r="I495" s="21">
        <f t="shared" ref="I495" si="842">(IF(E495="SELL",F495-G495,IF(E495="BUY",G495-F495)))*C495</f>
        <v>4000</v>
      </c>
      <c r="J495" s="21">
        <f t="shared" ref="J495" si="843">(IF(E495="SELL",IF(H495="",0,G495-H495),IF(E495="BUY",IF(H495="",0,H495-G495))))*C495</f>
        <v>4000</v>
      </c>
      <c r="K495" s="21">
        <f t="shared" ref="K495" si="844">SUM(I495,J495)</f>
        <v>8000</v>
      </c>
    </row>
    <row r="496" spans="1:11" ht="15.75">
      <c r="A496" s="8">
        <v>43146</v>
      </c>
      <c r="B496" s="9" t="s">
        <v>43</v>
      </c>
      <c r="C496" s="9">
        <v>40</v>
      </c>
      <c r="D496" s="9"/>
      <c r="E496" s="9" t="s">
        <v>16</v>
      </c>
      <c r="F496" s="10">
        <v>25436</v>
      </c>
      <c r="G496" s="10">
        <v>25336</v>
      </c>
      <c r="H496" s="10"/>
      <c r="I496" s="21">
        <f t="shared" ref="I496:I497" si="845">(IF(E496="SELL",F496-G496,IF(E496="BUY",G496-F496)))*C496</f>
        <v>4000</v>
      </c>
      <c r="J496" s="21">
        <f t="shared" ref="J496:J497" si="846">(IF(E496="SELL",IF(H496="",0,G496-H496),IF(E496="BUY",IF(H496="",0,H496-G496))))*C496</f>
        <v>0</v>
      </c>
      <c r="K496" s="21">
        <f t="shared" ref="K496:K497" si="847">SUM(I496,J496)</f>
        <v>4000</v>
      </c>
    </row>
    <row r="497" spans="1:11" ht="15.75">
      <c r="A497" s="8">
        <v>43146</v>
      </c>
      <c r="B497" s="9" t="s">
        <v>98</v>
      </c>
      <c r="C497" s="9">
        <v>3500</v>
      </c>
      <c r="D497" s="9"/>
      <c r="E497" s="9" t="s">
        <v>10</v>
      </c>
      <c r="F497" s="10">
        <v>253.7</v>
      </c>
      <c r="G497" s="10">
        <v>255.7</v>
      </c>
      <c r="H497" s="10"/>
      <c r="I497" s="21">
        <f t="shared" si="845"/>
        <v>7000</v>
      </c>
      <c r="J497" s="21">
        <f t="shared" si="846"/>
        <v>0</v>
      </c>
      <c r="K497" s="21">
        <f t="shared" si="847"/>
        <v>7000</v>
      </c>
    </row>
    <row r="498" spans="1:11" ht="15.75">
      <c r="A498" s="8">
        <v>43145</v>
      </c>
      <c r="B498" s="9" t="s">
        <v>97</v>
      </c>
      <c r="C498" s="9">
        <v>2400</v>
      </c>
      <c r="D498" s="9"/>
      <c r="E498" s="9" t="s">
        <v>10</v>
      </c>
      <c r="F498" s="10">
        <v>295.25</v>
      </c>
      <c r="G498" s="10">
        <v>291.25</v>
      </c>
      <c r="H498" s="10"/>
      <c r="I498" s="21">
        <f t="shared" ref="I498" si="848">(IF(E498="SELL",F498-G498,IF(E498="BUY",G498-F498)))*C498</f>
        <v>-9600</v>
      </c>
      <c r="J498" s="21">
        <f t="shared" ref="J498" si="849">(IF(E498="SELL",IF(H498="",0,G498-H498),IF(E498="BUY",IF(H498="",0,H498-G498))))*C498</f>
        <v>0</v>
      </c>
      <c r="K498" s="21">
        <f t="shared" ref="K498" si="850">SUM(I498,J498)</f>
        <v>-9600</v>
      </c>
    </row>
    <row r="499" spans="1:11" ht="15.75">
      <c r="A499" s="8">
        <v>43145</v>
      </c>
      <c r="B499" s="9" t="s">
        <v>96</v>
      </c>
      <c r="C499" s="9">
        <v>1250</v>
      </c>
      <c r="D499" s="9"/>
      <c r="E499" s="9" t="s">
        <v>10</v>
      </c>
      <c r="F499" s="10">
        <v>513</v>
      </c>
      <c r="G499" s="10">
        <v>520</v>
      </c>
      <c r="H499" s="10"/>
      <c r="I499" s="21">
        <f t="shared" ref="I499" si="851">(IF(E499="SELL",F499-G499,IF(E499="BUY",G499-F499)))*C499</f>
        <v>8750</v>
      </c>
      <c r="J499" s="21">
        <f t="shared" ref="J499" si="852">(IF(E499="SELL",IF(H499="",0,G499-H499),IF(E499="BUY",IF(H499="",0,H499-G499))))*C499</f>
        <v>0</v>
      </c>
      <c r="K499" s="21">
        <f t="shared" ref="K499" si="853">SUM(I499,J499)</f>
        <v>8750</v>
      </c>
    </row>
    <row r="500" spans="1:11" ht="15.75">
      <c r="A500" s="8">
        <v>43143</v>
      </c>
      <c r="B500" s="9" t="s">
        <v>39</v>
      </c>
      <c r="C500" s="9">
        <v>5000</v>
      </c>
      <c r="D500" s="9"/>
      <c r="E500" s="9" t="s">
        <v>10</v>
      </c>
      <c r="F500" s="10">
        <v>123.8</v>
      </c>
      <c r="G500" s="10">
        <v>122</v>
      </c>
      <c r="H500" s="10"/>
      <c r="I500" s="21">
        <f t="shared" ref="I500:I501" si="854">(IF(E500="SELL",F500-G500,IF(E500="BUY",G500-F500)))*C500</f>
        <v>-8999.9999999999854</v>
      </c>
      <c r="J500" s="21">
        <f t="shared" ref="J500:J501" si="855">(IF(E500="SELL",IF(H500="",0,G500-H500),IF(E500="BUY",IF(H500="",0,H500-G500))))*C500</f>
        <v>0</v>
      </c>
      <c r="K500" s="21">
        <f t="shared" ref="K500:K501" si="856">SUM(I500,J500)</f>
        <v>-8999.9999999999854</v>
      </c>
    </row>
    <row r="501" spans="1:11" ht="15.75">
      <c r="A501" s="8">
        <v>43140</v>
      </c>
      <c r="B501" s="9" t="s">
        <v>110</v>
      </c>
      <c r="C501" s="9">
        <v>12000</v>
      </c>
      <c r="D501" s="9"/>
      <c r="E501" s="9" t="s">
        <v>10</v>
      </c>
      <c r="F501" s="10">
        <v>93.85</v>
      </c>
      <c r="G501" s="10">
        <v>97</v>
      </c>
      <c r="H501" s="10"/>
      <c r="I501" s="21">
        <f t="shared" si="854"/>
        <v>37800.000000000065</v>
      </c>
      <c r="J501" s="21">
        <f t="shared" si="855"/>
        <v>0</v>
      </c>
      <c r="K501" s="21">
        <f t="shared" si="856"/>
        <v>37800.000000000065</v>
      </c>
    </row>
    <row r="502" spans="1:11" ht="15.75">
      <c r="A502" s="8">
        <v>43140</v>
      </c>
      <c r="B502" s="9" t="s">
        <v>23</v>
      </c>
      <c r="C502" s="9">
        <v>300</v>
      </c>
      <c r="D502" s="9"/>
      <c r="E502" s="9" t="s">
        <v>10</v>
      </c>
      <c r="F502" s="10">
        <v>1230</v>
      </c>
      <c r="G502" s="10">
        <v>1269</v>
      </c>
      <c r="H502" s="10"/>
      <c r="I502" s="21">
        <f t="shared" ref="I502" si="857">(IF(E502="SELL",F502-G502,IF(E502="BUY",G502-F502)))*C502</f>
        <v>11700</v>
      </c>
      <c r="J502" s="21">
        <f t="shared" ref="J502" si="858">(IF(E502="SELL",IF(H502="",0,G502-H502),IF(E502="BUY",IF(H502="",0,H502-G502))))*C502</f>
        <v>0</v>
      </c>
      <c r="K502" s="21">
        <f t="shared" ref="K502" si="859">SUM(I502,J502)</f>
        <v>11700</v>
      </c>
    </row>
    <row r="503" spans="1:11" ht="15.75">
      <c r="A503" s="8">
        <v>43140</v>
      </c>
      <c r="B503" s="9" t="s">
        <v>95</v>
      </c>
      <c r="C503" s="9">
        <v>1200</v>
      </c>
      <c r="D503" s="9"/>
      <c r="E503" s="9" t="s">
        <v>10</v>
      </c>
      <c r="F503" s="10">
        <v>767</v>
      </c>
      <c r="G503" s="10">
        <v>771</v>
      </c>
      <c r="H503" s="10">
        <v>775</v>
      </c>
      <c r="I503" s="21">
        <f t="shared" ref="I503" si="860">(IF(E503="SELL",F503-G503,IF(E503="BUY",G503-F503)))*C503</f>
        <v>4800</v>
      </c>
      <c r="J503" s="21">
        <f t="shared" ref="J503" si="861">(IF(E503="SELL",IF(H503="",0,G503-H503),IF(E503="BUY",IF(H503="",0,H503-G503))))*C503</f>
        <v>4800</v>
      </c>
      <c r="K503" s="21">
        <f t="shared" ref="K503" si="862">SUM(I503,J503)</f>
        <v>9600</v>
      </c>
    </row>
    <row r="504" spans="1:11" ht="15.75">
      <c r="A504" s="8">
        <v>43140</v>
      </c>
      <c r="B504" s="9" t="s">
        <v>94</v>
      </c>
      <c r="C504" s="9">
        <v>50</v>
      </c>
      <c r="D504" s="9"/>
      <c r="E504" s="9" t="s">
        <v>10</v>
      </c>
      <c r="F504" s="10">
        <v>20299</v>
      </c>
      <c r="G504" s="10">
        <v>20799</v>
      </c>
      <c r="H504" s="10">
        <v>21099</v>
      </c>
      <c r="I504" s="21">
        <f t="shared" ref="I504" si="863">(IF(E504="SELL",F504-G504,IF(E504="BUY",G504-F504)))*C504</f>
        <v>25000</v>
      </c>
      <c r="J504" s="21">
        <f t="shared" ref="J504" si="864">(IF(E504="SELL",IF(H504="",0,G504-H504),IF(E504="BUY",IF(H504="",0,H504-G504))))*C504</f>
        <v>15000</v>
      </c>
      <c r="K504" s="21">
        <f t="shared" ref="K504" si="865">SUM(I504,J504)</f>
        <v>40000</v>
      </c>
    </row>
    <row r="505" spans="1:11" ht="15.75">
      <c r="A505" s="8">
        <v>43139</v>
      </c>
      <c r="B505" s="9" t="s">
        <v>23</v>
      </c>
      <c r="C505" s="9">
        <v>300</v>
      </c>
      <c r="D505" s="9"/>
      <c r="E505" s="9" t="s">
        <v>16</v>
      </c>
      <c r="F505" s="10">
        <v>1231</v>
      </c>
      <c r="G505" s="10">
        <v>1215</v>
      </c>
      <c r="H505" s="10">
        <v>1200</v>
      </c>
      <c r="I505" s="21">
        <f t="shared" ref="I505:I506" si="866">(IF(E505="SELL",F505-G505,IF(E505="BUY",G505-F505)))*C505</f>
        <v>4800</v>
      </c>
      <c r="J505" s="21">
        <f t="shared" ref="J505:J506" si="867">(IF(E505="SELL",IF(H505="",0,G505-H505),IF(E505="BUY",IF(H505="",0,H505-G505))))*C505</f>
        <v>4500</v>
      </c>
      <c r="K505" s="21">
        <f t="shared" ref="K505:K506" si="868">SUM(I505,J505)</f>
        <v>9300</v>
      </c>
    </row>
    <row r="506" spans="1:11" ht="15.75">
      <c r="A506" s="8">
        <v>43139</v>
      </c>
      <c r="B506" s="9" t="s">
        <v>109</v>
      </c>
      <c r="C506" s="9">
        <v>12000</v>
      </c>
      <c r="D506" s="9"/>
      <c r="E506" s="9" t="s">
        <v>10</v>
      </c>
      <c r="F506" s="10">
        <v>764</v>
      </c>
      <c r="G506" s="10">
        <v>769</v>
      </c>
      <c r="H506" s="10">
        <v>774</v>
      </c>
      <c r="I506" s="21">
        <f t="shared" si="866"/>
        <v>60000</v>
      </c>
      <c r="J506" s="21">
        <f t="shared" si="867"/>
        <v>60000</v>
      </c>
      <c r="K506" s="21">
        <f t="shared" si="868"/>
        <v>120000</v>
      </c>
    </row>
    <row r="507" spans="1:11" ht="15.75">
      <c r="A507" s="8">
        <v>43139</v>
      </c>
      <c r="B507" s="9" t="s">
        <v>21</v>
      </c>
      <c r="C507" s="9">
        <v>600</v>
      </c>
      <c r="D507" s="9"/>
      <c r="E507" s="9" t="s">
        <v>10</v>
      </c>
      <c r="F507" s="10">
        <v>1265</v>
      </c>
      <c r="G507" s="10">
        <v>1275</v>
      </c>
      <c r="H507" s="10">
        <v>1285</v>
      </c>
      <c r="I507" s="21">
        <f t="shared" ref="I507" si="869">(IF(E507="SELL",F507-G507,IF(E507="BUY",G507-F507)))*C507</f>
        <v>6000</v>
      </c>
      <c r="J507" s="21">
        <f t="shared" ref="J507" si="870">(IF(E507="SELL",IF(H507="",0,G507-H507),IF(E507="BUY",IF(H507="",0,H507-G507))))*C507</f>
        <v>6000</v>
      </c>
      <c r="K507" s="21">
        <f t="shared" ref="K507" si="871">SUM(I507,J507)</f>
        <v>12000</v>
      </c>
    </row>
    <row r="508" spans="1:11" ht="15.75">
      <c r="A508" s="8">
        <v>43138</v>
      </c>
      <c r="B508" s="9" t="s">
        <v>23</v>
      </c>
      <c r="C508" s="9">
        <v>300</v>
      </c>
      <c r="D508" s="9"/>
      <c r="E508" s="9" t="s">
        <v>16</v>
      </c>
      <c r="F508" s="10">
        <v>1214</v>
      </c>
      <c r="G508" s="10">
        <v>1205.45</v>
      </c>
      <c r="H508" s="10"/>
      <c r="I508" s="21">
        <f t="shared" ref="I508" si="872">(IF(E508="SELL",F508-G508,IF(E508="BUY",G508-F508)))*C508</f>
        <v>2564.9999999999864</v>
      </c>
      <c r="J508" s="21">
        <f t="shared" ref="J508" si="873">(IF(E508="SELL",IF(H508="",0,G508-H508),IF(E508="BUY",IF(H508="",0,H508-G508))))*C508</f>
        <v>0</v>
      </c>
      <c r="K508" s="21">
        <f t="shared" ref="K508" si="874">SUM(I508,J508)</f>
        <v>2564.9999999999864</v>
      </c>
    </row>
    <row r="509" spans="1:11" ht="15.75">
      <c r="A509" s="8">
        <v>43138</v>
      </c>
      <c r="B509" s="9" t="s">
        <v>93</v>
      </c>
      <c r="C509" s="9">
        <v>1800</v>
      </c>
      <c r="D509" s="9"/>
      <c r="E509" s="9" t="s">
        <v>10</v>
      </c>
      <c r="F509" s="10">
        <v>466</v>
      </c>
      <c r="G509" s="10">
        <v>470</v>
      </c>
      <c r="H509" s="10"/>
      <c r="I509" s="21">
        <f t="shared" ref="I509" si="875">(IF(E509="SELL",F509-G509,IF(E509="BUY",G509-F509)))*C509</f>
        <v>7200</v>
      </c>
      <c r="J509" s="21">
        <f t="shared" ref="J509" si="876">(IF(E509="SELL",IF(H509="",0,G509-H509),IF(E509="BUY",IF(H509="",0,H509-G509))))*C509</f>
        <v>0</v>
      </c>
      <c r="K509" s="21">
        <f t="shared" ref="K509" si="877">SUM(I509,J509)</f>
        <v>7200</v>
      </c>
    </row>
    <row r="510" spans="1:11" ht="15.75">
      <c r="A510" s="8">
        <v>43138</v>
      </c>
      <c r="B510" s="9" t="s">
        <v>18</v>
      </c>
      <c r="C510" s="9">
        <v>1500</v>
      </c>
      <c r="D510" s="9"/>
      <c r="E510" s="9" t="s">
        <v>16</v>
      </c>
      <c r="F510" s="10">
        <v>394</v>
      </c>
      <c r="G510" s="10">
        <v>388.2</v>
      </c>
      <c r="H510" s="10"/>
      <c r="I510" s="21">
        <f t="shared" ref="I510" si="878">(IF(E510="SELL",F510-G510,IF(E510="BUY",G510-F510)))*C510</f>
        <v>8700.0000000000164</v>
      </c>
      <c r="J510" s="21">
        <f t="shared" ref="J510" si="879">(IF(E510="SELL",IF(H510="",0,G510-H510),IF(E510="BUY",IF(H510="",0,H510-G510))))*C510</f>
        <v>0</v>
      </c>
      <c r="K510" s="21">
        <f t="shared" ref="K510" si="880">SUM(I510,J510)</f>
        <v>8700.0000000000164</v>
      </c>
    </row>
    <row r="511" spans="1:11" ht="15.75">
      <c r="A511" s="8">
        <v>43137</v>
      </c>
      <c r="B511" s="9" t="s">
        <v>56</v>
      </c>
      <c r="C511" s="9">
        <v>1250</v>
      </c>
      <c r="D511" s="9"/>
      <c r="E511" s="9" t="s">
        <v>10</v>
      </c>
      <c r="F511" s="10">
        <v>449.7</v>
      </c>
      <c r="G511" s="10">
        <v>453.7</v>
      </c>
      <c r="H511" s="10">
        <v>457.7</v>
      </c>
      <c r="I511" s="21">
        <f t="shared" ref="I511" si="881">(IF(E511="SELL",F511-G511,IF(E511="BUY",G511-F511)))*C511</f>
        <v>5000</v>
      </c>
      <c r="J511" s="21">
        <f t="shared" ref="J511" si="882">(IF(E511="SELL",IF(H511="",0,G511-H511),IF(E511="BUY",IF(H511="",0,H511-G511))))*C511</f>
        <v>5000</v>
      </c>
      <c r="K511" s="21">
        <f t="shared" ref="K511" si="883">SUM(I511,J511)</f>
        <v>10000</v>
      </c>
    </row>
    <row r="512" spans="1:11" ht="15.75">
      <c r="A512" s="8">
        <v>43137</v>
      </c>
      <c r="B512" s="9" t="s">
        <v>92</v>
      </c>
      <c r="C512" s="9">
        <v>2000</v>
      </c>
      <c r="D512" s="9"/>
      <c r="E512" s="9" t="s">
        <v>16</v>
      </c>
      <c r="F512" s="10">
        <v>453</v>
      </c>
      <c r="G512" s="10">
        <v>458</v>
      </c>
      <c r="H512" s="10"/>
      <c r="I512" s="21">
        <f t="shared" ref="I512:I513" si="884">(IF(E512="SELL",F512-G512,IF(E512="BUY",G512-F512)))*C512</f>
        <v>-10000</v>
      </c>
      <c r="J512" s="21">
        <f t="shared" ref="J512:J513" si="885">(IF(E512="SELL",IF(H512="",0,G512-H512),IF(E512="BUY",IF(H512="",0,H512-G512))))*C512</f>
        <v>0</v>
      </c>
      <c r="K512" s="21">
        <f t="shared" ref="K512:K513" si="886">SUM(I512,J512)</f>
        <v>-10000</v>
      </c>
    </row>
    <row r="513" spans="1:11" ht="15.75">
      <c r="A513" s="8">
        <v>43137</v>
      </c>
      <c r="B513" s="9" t="s">
        <v>108</v>
      </c>
      <c r="C513" s="9">
        <v>1500</v>
      </c>
      <c r="D513" s="9"/>
      <c r="E513" s="9" t="s">
        <v>16</v>
      </c>
      <c r="F513" s="10">
        <v>389.9</v>
      </c>
      <c r="G513" s="10">
        <v>375</v>
      </c>
      <c r="H513" s="10"/>
      <c r="I513" s="21">
        <f t="shared" si="884"/>
        <v>22349.999999999967</v>
      </c>
      <c r="J513" s="21">
        <f t="shared" si="885"/>
        <v>0</v>
      </c>
      <c r="K513" s="21">
        <f t="shared" si="886"/>
        <v>22349.999999999967</v>
      </c>
    </row>
    <row r="514" spans="1:11" ht="15.75">
      <c r="A514" s="8">
        <v>43136</v>
      </c>
      <c r="B514" s="9" t="s">
        <v>91</v>
      </c>
      <c r="C514" s="9">
        <v>1700</v>
      </c>
      <c r="D514" s="9"/>
      <c r="E514" s="9" t="s">
        <v>16</v>
      </c>
      <c r="F514" s="10">
        <v>436</v>
      </c>
      <c r="G514" s="10">
        <v>431</v>
      </c>
      <c r="H514" s="10"/>
      <c r="I514" s="21">
        <f t="shared" ref="I514:I515" si="887">(IF(E514="SELL",F514-G514,IF(E514="BUY",G514-F514)))*C514</f>
        <v>8500</v>
      </c>
      <c r="J514" s="21">
        <f t="shared" ref="J514:J515" si="888">(IF(E514="SELL",IF(H514="",0,G514-H514),IF(E514="BUY",IF(H514="",0,H514-G514))))*C514</f>
        <v>0</v>
      </c>
      <c r="K514" s="21">
        <f t="shared" ref="K514:K515" si="889">SUM(I514,J514)</f>
        <v>8500</v>
      </c>
    </row>
    <row r="515" spans="1:11" ht="15.75">
      <c r="A515" s="8">
        <v>43133</v>
      </c>
      <c r="B515" s="9" t="s">
        <v>107</v>
      </c>
      <c r="C515" s="9">
        <v>350</v>
      </c>
      <c r="D515" s="9"/>
      <c r="E515" s="9" t="s">
        <v>16</v>
      </c>
      <c r="F515" s="10">
        <v>1675</v>
      </c>
      <c r="G515" s="10">
        <v>1655</v>
      </c>
      <c r="H515" s="10">
        <v>1635</v>
      </c>
      <c r="I515" s="21">
        <f t="shared" si="887"/>
        <v>7000</v>
      </c>
      <c r="J515" s="21">
        <f t="shared" si="888"/>
        <v>7000</v>
      </c>
      <c r="K515" s="21">
        <f t="shared" si="889"/>
        <v>14000</v>
      </c>
    </row>
    <row r="516" spans="1:11" ht="15.75">
      <c r="A516" s="8">
        <v>43133</v>
      </c>
      <c r="B516" s="9" t="s">
        <v>90</v>
      </c>
      <c r="C516" s="9">
        <v>250</v>
      </c>
      <c r="D516" s="9"/>
      <c r="E516" s="9" t="s">
        <v>16</v>
      </c>
      <c r="F516" s="10">
        <v>3216</v>
      </c>
      <c r="G516" s="10">
        <v>3196</v>
      </c>
      <c r="H516" s="10">
        <v>3176</v>
      </c>
      <c r="I516" s="21">
        <f t="shared" ref="I516" si="890">(IF(E516="SELL",F516-G516,IF(E516="BUY",G516-F516)))*C516</f>
        <v>5000</v>
      </c>
      <c r="J516" s="21">
        <f t="shared" ref="J516" si="891">(IF(E516="SELL",IF(H516="",0,G516-H516),IF(E516="BUY",IF(H516="",0,H516-G516))))*C516</f>
        <v>5000</v>
      </c>
      <c r="K516" s="21">
        <f t="shared" ref="K516" si="892">SUM(I516,J516)</f>
        <v>10000</v>
      </c>
    </row>
    <row r="517" spans="1:11" ht="15.75">
      <c r="A517" s="8">
        <v>43133</v>
      </c>
      <c r="B517" s="9" t="s">
        <v>89</v>
      </c>
      <c r="C517" s="9">
        <v>350</v>
      </c>
      <c r="D517" s="9"/>
      <c r="E517" s="9" t="s">
        <v>16</v>
      </c>
      <c r="F517" s="10">
        <v>1695</v>
      </c>
      <c r="G517" s="10">
        <v>1680</v>
      </c>
      <c r="H517" s="10">
        <v>1665</v>
      </c>
      <c r="I517" s="21">
        <f t="shared" ref="I517" si="893">(IF(E517="SELL",F517-G517,IF(E517="BUY",G517-F517)))*C517</f>
        <v>5250</v>
      </c>
      <c r="J517" s="21">
        <f t="shared" ref="J517" si="894">(IF(E517="SELL",IF(H517="",0,G517-H517),IF(E517="BUY",IF(H517="",0,H517-G517))))*C517</f>
        <v>5250</v>
      </c>
      <c r="K517" s="21">
        <f t="shared" ref="K517" si="895">SUM(I517,J517)</f>
        <v>10500</v>
      </c>
    </row>
    <row r="518" spans="1:11" ht="15.75">
      <c r="A518" s="8">
        <v>43133</v>
      </c>
      <c r="B518" s="9" t="s">
        <v>23</v>
      </c>
      <c r="C518" s="9">
        <v>300</v>
      </c>
      <c r="D518" s="9"/>
      <c r="E518" s="9" t="s">
        <v>16</v>
      </c>
      <c r="F518" s="10">
        <v>1420</v>
      </c>
      <c r="G518" s="10">
        <v>1400</v>
      </c>
      <c r="H518" s="10">
        <v>1380</v>
      </c>
      <c r="I518" s="21">
        <f t="shared" ref="I518" si="896">(IF(E518="SELL",F518-G518,IF(E518="BUY",G518-F518)))*C518</f>
        <v>6000</v>
      </c>
      <c r="J518" s="21">
        <f t="shared" ref="J518" si="897">(IF(E518="SELL",IF(H518="",0,G518-H518),IF(E518="BUY",IF(H518="",0,H518-G518))))*C518</f>
        <v>6000</v>
      </c>
      <c r="K518" s="21">
        <f t="shared" ref="K518" si="898">SUM(I518,J518)</f>
        <v>12000</v>
      </c>
    </row>
    <row r="519" spans="1:11" ht="15.75">
      <c r="A519" s="8">
        <v>43133</v>
      </c>
      <c r="B519" s="9" t="s">
        <v>67</v>
      </c>
      <c r="C519" s="9">
        <v>1500</v>
      </c>
      <c r="D519" s="9"/>
      <c r="E519" s="9" t="s">
        <v>16</v>
      </c>
      <c r="F519" s="10">
        <v>245</v>
      </c>
      <c r="G519" s="10">
        <v>235</v>
      </c>
      <c r="H519" s="10">
        <v>225</v>
      </c>
      <c r="I519" s="21">
        <f t="shared" ref="I519" si="899">(IF(E519="SELL",F519-G519,IF(E519="BUY",G519-F519)))*C519</f>
        <v>15000</v>
      </c>
      <c r="J519" s="21">
        <f t="shared" ref="J519" si="900">(IF(E519="SELL",IF(H519="",0,G519-H519),IF(E519="BUY",IF(H519="",0,H519-G519))))*C519</f>
        <v>15000</v>
      </c>
      <c r="K519" s="21">
        <f t="shared" ref="K519" si="901">SUM(I519,J519)</f>
        <v>30000</v>
      </c>
    </row>
    <row r="520" spans="1:11" ht="15.75">
      <c r="A520" s="8">
        <v>43133</v>
      </c>
      <c r="B520" s="9" t="s">
        <v>88</v>
      </c>
      <c r="C520" s="9">
        <v>600</v>
      </c>
      <c r="D520" s="9"/>
      <c r="E520" s="9" t="s">
        <v>16</v>
      </c>
      <c r="F520" s="10">
        <v>834</v>
      </c>
      <c r="G520" s="10">
        <v>826</v>
      </c>
      <c r="H520" s="10">
        <v>818</v>
      </c>
      <c r="I520" s="21">
        <f t="shared" ref="I520:I521" si="902">(IF(E520="SELL",F520-G520,IF(E520="BUY",G520-F520)))*C520</f>
        <v>4800</v>
      </c>
      <c r="J520" s="21">
        <f t="shared" ref="J520:J521" si="903">(IF(E520="SELL",IF(H520="",0,G520-H520),IF(E520="BUY",IF(H520="",0,H520-G520))))*C520</f>
        <v>4800</v>
      </c>
      <c r="K520" s="21">
        <f t="shared" ref="K520:K521" si="904">SUM(I520,J520)</f>
        <v>9600</v>
      </c>
    </row>
    <row r="521" spans="1:11" ht="15.75">
      <c r="A521" s="8">
        <v>43132</v>
      </c>
      <c r="B521" s="9" t="s">
        <v>106</v>
      </c>
      <c r="C521" s="9">
        <v>4950</v>
      </c>
      <c r="D521" s="9"/>
      <c r="E521" s="9" t="s">
        <v>16</v>
      </c>
      <c r="F521" s="10">
        <v>161.4</v>
      </c>
      <c r="G521" s="10">
        <v>158.19999999999999</v>
      </c>
      <c r="H521" s="10"/>
      <c r="I521" s="21">
        <f t="shared" si="902"/>
        <v>15840.000000000084</v>
      </c>
      <c r="J521" s="21">
        <f t="shared" si="903"/>
        <v>0</v>
      </c>
      <c r="K521" s="21">
        <f t="shared" si="904"/>
        <v>15840.000000000084</v>
      </c>
    </row>
    <row r="522" spans="1:11" ht="15.75">
      <c r="A522" s="8">
        <v>43132</v>
      </c>
      <c r="B522" s="9" t="s">
        <v>87</v>
      </c>
      <c r="C522" s="9">
        <v>1500</v>
      </c>
      <c r="D522" s="9"/>
      <c r="E522" s="9" t="s">
        <v>16</v>
      </c>
      <c r="F522" s="10">
        <v>822</v>
      </c>
      <c r="G522" s="10">
        <v>818</v>
      </c>
      <c r="H522" s="10">
        <v>814</v>
      </c>
      <c r="I522" s="21">
        <f t="shared" ref="I522" si="905">(IF(E522="SELL",F522-G522,IF(E522="BUY",G522-F522)))*C522</f>
        <v>6000</v>
      </c>
      <c r="J522" s="21">
        <f t="shared" ref="J522" si="906">(IF(E522="SELL",IF(H522="",0,G522-H522),IF(E522="BUY",IF(H522="",0,H522-G522))))*C522</f>
        <v>6000</v>
      </c>
      <c r="K522" s="21">
        <f t="shared" ref="K522" si="907">SUM(I522,J522)</f>
        <v>12000</v>
      </c>
    </row>
    <row r="523" spans="1:11" ht="15.75">
      <c r="A523" s="8">
        <v>43132</v>
      </c>
      <c r="B523" s="9" t="s">
        <v>86</v>
      </c>
      <c r="C523" s="9">
        <v>600</v>
      </c>
      <c r="D523" s="9"/>
      <c r="E523" s="9" t="s">
        <v>16</v>
      </c>
      <c r="F523" s="10">
        <v>1396</v>
      </c>
      <c r="G523" s="10">
        <v>1386</v>
      </c>
      <c r="H523" s="10"/>
      <c r="I523" s="21">
        <f t="shared" ref="I523" si="908">(IF(E523="SELL",F523-G523,IF(E523="BUY",G523-F523)))*C523</f>
        <v>6000</v>
      </c>
      <c r="J523" s="21">
        <f t="shared" ref="J523" si="909">(IF(E523="SELL",IF(H523="",0,G523-H523),IF(E523="BUY",IF(H523="",0,H523-G523))))*C523</f>
        <v>0</v>
      </c>
      <c r="K523" s="21">
        <f t="shared" ref="K523" si="910">SUM(I523,J523)</f>
        <v>6000</v>
      </c>
    </row>
    <row r="524" spans="1:11" ht="15.75">
      <c r="A524" s="8">
        <v>43132</v>
      </c>
      <c r="B524" s="9" t="s">
        <v>85</v>
      </c>
      <c r="C524" s="9">
        <v>500</v>
      </c>
      <c r="D524" s="9"/>
      <c r="E524" s="9" t="s">
        <v>10</v>
      </c>
      <c r="F524" s="10">
        <v>1195</v>
      </c>
      <c r="G524" s="10">
        <v>1205</v>
      </c>
      <c r="H524" s="10"/>
      <c r="I524" s="21">
        <f t="shared" ref="I524" si="911">(IF(E524="SELL",F524-G524,IF(E524="BUY",G524-F524)))*C524</f>
        <v>5000</v>
      </c>
      <c r="J524" s="21">
        <f t="shared" ref="J524" si="912">(IF(E524="SELL",IF(H524="",0,G524-H524),IF(E524="BUY",IF(H524="",0,H524-G524))))*C524</f>
        <v>0</v>
      </c>
      <c r="K524" s="21">
        <f t="shared" ref="K524" si="913">SUM(I524,J524)</f>
        <v>5000</v>
      </c>
    </row>
    <row r="525" spans="1:11" ht="15.75">
      <c r="A525" s="8">
        <v>43132</v>
      </c>
      <c r="B525" s="9" t="s">
        <v>84</v>
      </c>
      <c r="C525" s="9">
        <v>7000</v>
      </c>
      <c r="D525" s="9"/>
      <c r="E525" s="9" t="s">
        <v>10</v>
      </c>
      <c r="F525" s="10">
        <v>125.7</v>
      </c>
      <c r="G525" s="10">
        <v>126.7</v>
      </c>
      <c r="H525" s="10"/>
      <c r="I525" s="21">
        <f t="shared" ref="I525" si="914">(IF(E525="SELL",F525-G525,IF(E525="BUY",G525-F525)))*C525</f>
        <v>7000</v>
      </c>
      <c r="J525" s="21">
        <f t="shared" ref="J525" si="915">(IF(E525="SELL",IF(H525="",0,G525-H525),IF(E525="BUY",IF(H525="",0,H525-G525))))*C525</f>
        <v>0</v>
      </c>
      <c r="K525" s="21">
        <f t="shared" ref="K525" si="916">SUM(I525,J525)</f>
        <v>7000</v>
      </c>
    </row>
    <row r="526" spans="1:11" ht="15.75">
      <c r="A526" s="8">
        <v>43132</v>
      </c>
      <c r="B526" s="9" t="s">
        <v>48</v>
      </c>
      <c r="C526" s="9">
        <v>1100</v>
      </c>
      <c r="D526" s="9"/>
      <c r="E526" s="9" t="s">
        <v>10</v>
      </c>
      <c r="F526" s="10">
        <v>862</v>
      </c>
      <c r="G526" s="10">
        <v>868</v>
      </c>
      <c r="H526" s="10">
        <v>874</v>
      </c>
      <c r="I526" s="21">
        <f t="shared" ref="I526" si="917">(IF(E526="SELL",F526-G526,IF(E526="BUY",G526-F526)))*C526</f>
        <v>6600</v>
      </c>
      <c r="J526" s="21">
        <f t="shared" ref="J526" si="918">(IF(E526="SELL",IF(H526="",0,G526-H526),IF(E526="BUY",IF(H526="",0,H526-G526))))*C526</f>
        <v>6600</v>
      </c>
      <c r="K526" s="21">
        <f t="shared" ref="K526" si="919">SUM(I526,J526)</f>
        <v>13200</v>
      </c>
    </row>
    <row r="527" spans="1:11" ht="15.75">
      <c r="A527" s="8">
        <v>43132</v>
      </c>
      <c r="B527" s="9" t="s">
        <v>48</v>
      </c>
      <c r="C527" s="9">
        <v>1100</v>
      </c>
      <c r="D527" s="9"/>
      <c r="E527" s="9" t="s">
        <v>10</v>
      </c>
      <c r="F527" s="10">
        <v>850</v>
      </c>
      <c r="G527" s="10">
        <v>856</v>
      </c>
      <c r="H527" s="10">
        <v>862</v>
      </c>
      <c r="I527" s="21">
        <f t="shared" ref="I527" si="920">(IF(E527="SELL",F527-G527,IF(E527="BUY",G527-F527)))*C527</f>
        <v>6600</v>
      </c>
      <c r="J527" s="21">
        <f t="shared" ref="J527" si="921">(IF(E527="SELL",IF(H527="",0,G527-H527),IF(E527="BUY",IF(H527="",0,H527-G527))))*C527</f>
        <v>6600</v>
      </c>
      <c r="K527" s="21">
        <f t="shared" ref="K527" si="922">SUM(I527,J527)</f>
        <v>13200</v>
      </c>
    </row>
    <row r="528" spans="1:11" ht="15.75">
      <c r="A528" s="8">
        <v>43131</v>
      </c>
      <c r="B528" s="9" t="s">
        <v>64</v>
      </c>
      <c r="C528" s="9">
        <v>4500</v>
      </c>
      <c r="D528" s="9"/>
      <c r="E528" s="9" t="s">
        <v>10</v>
      </c>
      <c r="F528" s="10">
        <v>274</v>
      </c>
      <c r="G528" s="10">
        <v>272</v>
      </c>
      <c r="H528" s="10">
        <v>270</v>
      </c>
      <c r="I528" s="21">
        <f t="shared" ref="I528" si="923">(IF(E528="SELL",F528-G528,IF(E528="BUY",G528-F528)))*C528</f>
        <v>-9000</v>
      </c>
      <c r="J528" s="21">
        <f t="shared" ref="J528" si="924">(IF(E528="SELL",IF(H528="",0,G528-H528),IF(E528="BUY",IF(H528="",0,H528-G528))))*C528</f>
        <v>-9000</v>
      </c>
      <c r="K528" s="21">
        <f t="shared" ref="K528" si="925">SUM(I528,J528)</f>
        <v>-18000</v>
      </c>
    </row>
    <row r="529" spans="1:11" ht="15.75">
      <c r="A529" s="8">
        <v>43130</v>
      </c>
      <c r="B529" s="9" t="s">
        <v>84</v>
      </c>
      <c r="C529" s="9">
        <v>7000</v>
      </c>
      <c r="D529" s="9"/>
      <c r="E529" s="9" t="s">
        <v>10</v>
      </c>
      <c r="F529" s="10">
        <v>125.7</v>
      </c>
      <c r="G529" s="10">
        <v>126.7</v>
      </c>
      <c r="H529" s="10"/>
      <c r="I529" s="21">
        <f t="shared" ref="I529" si="926">(IF(E529="SELL",F529-G529,IF(E529="BUY",G529-F529)))*C529</f>
        <v>7000</v>
      </c>
      <c r="J529" s="21">
        <f t="shared" ref="J529" si="927">(IF(E529="SELL",IF(H529="",0,G529-H529),IF(E529="BUY",IF(H529="",0,H529-G529))))*C529</f>
        <v>0</v>
      </c>
      <c r="K529" s="21">
        <f t="shared" ref="K529" si="928">SUM(I529,J529)</f>
        <v>7000</v>
      </c>
    </row>
    <row r="530" spans="1:11" ht="15.75">
      <c r="A530" s="8">
        <v>43130</v>
      </c>
      <c r="B530" s="9" t="s">
        <v>38</v>
      </c>
      <c r="C530" s="9">
        <v>750</v>
      </c>
      <c r="D530" s="9"/>
      <c r="E530" s="9" t="s">
        <v>16</v>
      </c>
      <c r="F530" s="10">
        <v>510</v>
      </c>
      <c r="G530" s="10">
        <v>498</v>
      </c>
      <c r="H530" s="10"/>
      <c r="I530" s="21">
        <f t="shared" ref="I530" si="929">(IF(E530="SELL",F530-G530,IF(E530="BUY",G530-F530)))*C530</f>
        <v>9000</v>
      </c>
      <c r="J530" s="21">
        <f t="shared" ref="J530" si="930">(IF(E530="SELL",IF(H530="",0,G530-H530),IF(E530="BUY",IF(H530="",0,H530-G530))))*C530</f>
        <v>0</v>
      </c>
      <c r="K530" s="21">
        <f t="shared" ref="K530" si="931">SUM(I530,J530)</f>
        <v>9000</v>
      </c>
    </row>
    <row r="531" spans="1:11" ht="15.75">
      <c r="A531" s="8">
        <v>43129</v>
      </c>
      <c r="B531" s="9" t="s">
        <v>71</v>
      </c>
      <c r="C531" s="9">
        <v>500</v>
      </c>
      <c r="D531" s="9"/>
      <c r="E531" s="9" t="s">
        <v>10</v>
      </c>
      <c r="F531" s="10"/>
      <c r="G531" s="10">
        <v>1952</v>
      </c>
      <c r="H531" s="10"/>
      <c r="I531" s="21">
        <f t="shared" ref="I531" si="932">(IF(E531="SELL",F531-G531,IF(E531="BUY",G531-F531)))*C531</f>
        <v>976000</v>
      </c>
      <c r="J531" s="21">
        <f t="shared" ref="J531" si="933">(IF(E531="SELL",IF(H531="",0,G531-H531),IF(E531="BUY",IF(H531="",0,H531-G531))))*C531</f>
        <v>0</v>
      </c>
      <c r="K531" s="21">
        <f t="shared" ref="K531" si="934">SUM(I531,J531)</f>
        <v>976000</v>
      </c>
    </row>
    <row r="532" spans="1:11" ht="15.75">
      <c r="A532" s="8">
        <v>43129</v>
      </c>
      <c r="B532" s="9" t="s">
        <v>82</v>
      </c>
      <c r="C532" s="9">
        <v>75</v>
      </c>
      <c r="D532" s="9"/>
      <c r="E532" s="9" t="s">
        <v>10</v>
      </c>
      <c r="F532" s="10">
        <v>9621</v>
      </c>
      <c r="G532" s="10">
        <v>9661</v>
      </c>
      <c r="H532" s="10">
        <v>9701</v>
      </c>
      <c r="I532" s="21">
        <f t="shared" ref="I532" si="935">(IF(E532="SELL",F532-G532,IF(E532="BUY",G532-F532)))*C532</f>
        <v>3000</v>
      </c>
      <c r="J532" s="21">
        <f t="shared" ref="J532" si="936">(IF(E532="SELL",IF(H532="",0,G532-H532),IF(E532="BUY",IF(H532="",0,H532-G532))))*C532</f>
        <v>3000</v>
      </c>
      <c r="K532" s="21">
        <f t="shared" ref="K532" si="937">SUM(I532,J532)</f>
        <v>6000</v>
      </c>
    </row>
    <row r="533" spans="1:11" ht="15.75">
      <c r="A533" s="8">
        <v>43129</v>
      </c>
      <c r="B533" s="9" t="s">
        <v>83</v>
      </c>
      <c r="C533" s="9">
        <v>800</v>
      </c>
      <c r="D533" s="9"/>
      <c r="E533" s="9" t="s">
        <v>10</v>
      </c>
      <c r="F533" s="10">
        <v>1108</v>
      </c>
      <c r="G533" s="10">
        <v>1119</v>
      </c>
      <c r="H533" s="10"/>
      <c r="I533" s="21">
        <f t="shared" ref="I533" si="938">(IF(E533="SELL",F533-G533,IF(E533="BUY",G533-F533)))*C533</f>
        <v>8800</v>
      </c>
      <c r="J533" s="21">
        <f t="shared" ref="J533" si="939">(IF(E533="SELL",IF(H533="",0,G533-H533),IF(E533="BUY",IF(H533="",0,H533-G533))))*C533</f>
        <v>0</v>
      </c>
      <c r="K533" s="21">
        <f t="shared" ref="K533" si="940">SUM(I533,J533)</f>
        <v>8800</v>
      </c>
    </row>
    <row r="534" spans="1:11" ht="15.75">
      <c r="A534" s="8">
        <v>43125</v>
      </c>
      <c r="B534" s="9" t="s">
        <v>67</v>
      </c>
      <c r="C534" s="9">
        <v>1500</v>
      </c>
      <c r="D534" s="9"/>
      <c r="E534" s="9" t="s">
        <v>10</v>
      </c>
      <c r="F534" s="10">
        <v>561</v>
      </c>
      <c r="G534" s="10">
        <v>555</v>
      </c>
      <c r="H534" s="10"/>
      <c r="I534" s="21">
        <f t="shared" ref="I534" si="941">(IF(E534="SELL",F534-G534,IF(E534="BUY",G534-F534)))*C534</f>
        <v>-9000</v>
      </c>
      <c r="J534" s="21">
        <f t="shared" ref="J534" si="942">(IF(E534="SELL",IF(H534="",0,G534-H534),IF(E534="BUY",IF(H534="",0,H534-G534))))*C534</f>
        <v>0</v>
      </c>
      <c r="K534" s="21">
        <f t="shared" ref="K534" si="943">SUM(I534,J534)</f>
        <v>-9000</v>
      </c>
    </row>
    <row r="535" spans="1:11" ht="15.75">
      <c r="A535" s="8">
        <v>43125</v>
      </c>
      <c r="B535" s="9" t="s">
        <v>81</v>
      </c>
      <c r="C535" s="9">
        <v>6000</v>
      </c>
      <c r="D535" s="9"/>
      <c r="E535" s="9" t="s">
        <v>10</v>
      </c>
      <c r="F535" s="10">
        <v>126</v>
      </c>
      <c r="G535" s="10">
        <v>124</v>
      </c>
      <c r="H535" s="10"/>
      <c r="I535" s="21">
        <f t="shared" ref="I535" si="944">(IF(E535="SELL",F535-G535,IF(E535="BUY",G535-F535)))*C535</f>
        <v>-12000</v>
      </c>
      <c r="J535" s="21">
        <f t="shared" ref="J535" si="945">(IF(E535="SELL",IF(H535="",0,G535-H535),IF(E535="BUY",IF(H535="",0,H535-G535))))*C535</f>
        <v>0</v>
      </c>
      <c r="K535" s="21">
        <f t="shared" ref="K535" si="946">SUM(I535,J535)</f>
        <v>-12000</v>
      </c>
    </row>
    <row r="536" spans="1:11" ht="15.75">
      <c r="A536" s="8">
        <v>43125</v>
      </c>
      <c r="B536" s="9" t="s">
        <v>79</v>
      </c>
      <c r="C536" s="9">
        <v>1500</v>
      </c>
      <c r="D536" s="9"/>
      <c r="E536" s="9" t="s">
        <v>10</v>
      </c>
      <c r="F536" s="10">
        <v>884</v>
      </c>
      <c r="G536" s="10">
        <v>892</v>
      </c>
      <c r="H536" s="10">
        <v>900</v>
      </c>
      <c r="I536" s="21">
        <f t="shared" ref="I536" si="947">(IF(E536="SELL",F536-G536,IF(E536="BUY",G536-F536)))*C536</f>
        <v>12000</v>
      </c>
      <c r="J536" s="21">
        <f t="shared" ref="J536" si="948">(IF(E536="SELL",IF(H536="",0,G536-H536),IF(E536="BUY",IF(H536="",0,H536-G536))))*C536</f>
        <v>12000</v>
      </c>
      <c r="K536" s="21">
        <f t="shared" ref="K536" si="949">SUM(I536,J536)</f>
        <v>24000</v>
      </c>
    </row>
    <row r="537" spans="1:11" ht="15.75">
      <c r="A537" s="8">
        <v>43124</v>
      </c>
      <c r="B537" s="9" t="s">
        <v>30</v>
      </c>
      <c r="C537" s="9">
        <v>3750</v>
      </c>
      <c r="D537" s="9"/>
      <c r="E537" s="9" t="s">
        <v>10</v>
      </c>
      <c r="F537" s="10">
        <v>211.85</v>
      </c>
      <c r="G537" s="10">
        <v>207.85</v>
      </c>
      <c r="H537" s="10"/>
      <c r="I537" s="21">
        <f t="shared" ref="I537" si="950">(IF(E537="SELL",F537-G537,IF(E537="BUY",G537-F537)))*C537</f>
        <v>-15000</v>
      </c>
      <c r="J537" s="21">
        <f t="shared" ref="J537" si="951">(IF(E537="SELL",IF(H537="",0,G537-H537),IF(E537="BUY",IF(H537="",0,H537-G537))))*C537</f>
        <v>0</v>
      </c>
      <c r="K537" s="21">
        <f t="shared" ref="K537" si="952">SUM(I537,J537)</f>
        <v>-15000</v>
      </c>
    </row>
    <row r="538" spans="1:11" ht="15.75">
      <c r="A538" s="8">
        <v>43124</v>
      </c>
      <c r="B538" s="9" t="s">
        <v>81</v>
      </c>
      <c r="C538" s="9">
        <v>6000</v>
      </c>
      <c r="D538" s="9"/>
      <c r="E538" s="9" t="s">
        <v>10</v>
      </c>
      <c r="F538" s="10">
        <v>128</v>
      </c>
      <c r="G538" s="10">
        <v>130</v>
      </c>
      <c r="H538" s="10"/>
      <c r="I538" s="21">
        <f t="shared" ref="I538" si="953">(IF(E538="SELL",F538-G538,IF(E538="BUY",G538-F538)))*C538</f>
        <v>12000</v>
      </c>
      <c r="J538" s="21">
        <f t="shared" ref="J538" si="954">(IF(E538="SELL",IF(H538="",0,G538-H538),IF(E538="BUY",IF(H538="",0,H538-G538))))*C538</f>
        <v>0</v>
      </c>
      <c r="K538" s="21">
        <f t="shared" ref="K538" si="955">SUM(I538,J538)</f>
        <v>12000</v>
      </c>
    </row>
    <row r="539" spans="1:11" ht="15.75">
      <c r="A539" s="8">
        <v>43124</v>
      </c>
      <c r="B539" s="9" t="s">
        <v>80</v>
      </c>
      <c r="C539" s="9">
        <v>900</v>
      </c>
      <c r="D539" s="9"/>
      <c r="E539" s="9" t="s">
        <v>10</v>
      </c>
      <c r="F539" s="10">
        <v>636</v>
      </c>
      <c r="G539" s="10">
        <v>646</v>
      </c>
      <c r="H539" s="10"/>
      <c r="I539" s="21">
        <f t="shared" ref="I539" si="956">(IF(E539="SELL",F539-G539,IF(E539="BUY",G539-F539)))*C539</f>
        <v>9000</v>
      </c>
      <c r="J539" s="21">
        <f t="shared" ref="J539" si="957">(IF(E539="SELL",IF(H539="",0,G539-H539),IF(E539="BUY",IF(H539="",0,H539-G539))))*C539</f>
        <v>0</v>
      </c>
      <c r="K539" s="21">
        <f t="shared" ref="K539" si="958">SUM(I539,J539)</f>
        <v>9000</v>
      </c>
    </row>
    <row r="540" spans="1:11" ht="15.75">
      <c r="A540" s="8">
        <v>43124</v>
      </c>
      <c r="B540" s="9" t="s">
        <v>79</v>
      </c>
      <c r="C540" s="9">
        <v>1500</v>
      </c>
      <c r="D540" s="9"/>
      <c r="E540" s="9" t="s">
        <v>10</v>
      </c>
      <c r="F540" s="10">
        <v>835</v>
      </c>
      <c r="G540" s="10">
        <v>840</v>
      </c>
      <c r="H540" s="10">
        <v>845</v>
      </c>
      <c r="I540" s="21">
        <f t="shared" ref="I540" si="959">(IF(E540="SELL",F540-G540,IF(E540="BUY",G540-F540)))*C540</f>
        <v>7500</v>
      </c>
      <c r="J540" s="21">
        <f t="shared" ref="J540" si="960">(IF(E540="SELL",IF(H540="",0,G540-H540),IF(E540="BUY",IF(H540="",0,H540-G540))))*C540</f>
        <v>7500</v>
      </c>
      <c r="K540" s="21">
        <f t="shared" ref="K540" si="961">SUM(I540,J540)</f>
        <v>15000</v>
      </c>
    </row>
    <row r="541" spans="1:11" ht="15.75">
      <c r="A541" s="8">
        <v>43124</v>
      </c>
      <c r="B541" s="9" t="s">
        <v>78</v>
      </c>
      <c r="C541" s="9">
        <v>1575</v>
      </c>
      <c r="D541" s="9"/>
      <c r="E541" s="9" t="s">
        <v>10</v>
      </c>
      <c r="F541" s="10">
        <v>394</v>
      </c>
      <c r="G541" s="10">
        <v>391</v>
      </c>
      <c r="H541" s="10">
        <v>388</v>
      </c>
      <c r="I541" s="21">
        <f t="shared" ref="I541" si="962">(IF(E541="SELL",F541-G541,IF(E541="BUY",G541-F541)))*C541</f>
        <v>-4725</v>
      </c>
      <c r="J541" s="21">
        <f t="shared" ref="J541" si="963">(IF(E541="SELL",IF(H541="",0,G541-H541),IF(E541="BUY",IF(H541="",0,H541-G541))))*C541</f>
        <v>-4725</v>
      </c>
      <c r="K541" s="21">
        <f t="shared" ref="K541" si="964">SUM(I541,J541)</f>
        <v>-9450</v>
      </c>
    </row>
    <row r="542" spans="1:11" ht="15.75">
      <c r="A542" s="8">
        <v>43123</v>
      </c>
      <c r="B542" s="9" t="s">
        <v>77</v>
      </c>
      <c r="C542" s="9">
        <v>300</v>
      </c>
      <c r="D542" s="9"/>
      <c r="E542" s="9" t="s">
        <v>10</v>
      </c>
      <c r="F542" s="10">
        <v>1708</v>
      </c>
      <c r="G542" s="10">
        <v>1725</v>
      </c>
      <c r="H542" s="10"/>
      <c r="I542" s="21">
        <f t="shared" ref="I542" si="965">(IF(E542="SELL",F542-G542,IF(E542="BUY",G542-F542)))*C542</f>
        <v>5100</v>
      </c>
      <c r="J542" s="21">
        <f t="shared" ref="J542" si="966">(IF(E542="SELL",IF(H542="",0,G542-H542),IF(E542="BUY",IF(H542="",0,H542-G542))))*C542</f>
        <v>0</v>
      </c>
      <c r="K542" s="21">
        <f t="shared" ref="K542" si="967">SUM(I542,J542)</f>
        <v>5100</v>
      </c>
    </row>
    <row r="543" spans="1:11" ht="15.75">
      <c r="A543" s="8">
        <v>43123</v>
      </c>
      <c r="B543" s="9" t="s">
        <v>25</v>
      </c>
      <c r="C543" s="9">
        <v>1000</v>
      </c>
      <c r="D543" s="9"/>
      <c r="E543" s="9" t="s">
        <v>10</v>
      </c>
      <c r="F543" s="10">
        <v>762</v>
      </c>
      <c r="G543" s="10">
        <v>768</v>
      </c>
      <c r="H543" s="10"/>
      <c r="I543" s="21">
        <f t="shared" ref="I543" si="968">(IF(E543="SELL",F543-G543,IF(E543="BUY",G543-F543)))*C543</f>
        <v>6000</v>
      </c>
      <c r="J543" s="21">
        <f t="shared" ref="J543" si="969">(IF(E543="SELL",IF(H543="",0,G543-H543),IF(E543="BUY",IF(H543="",0,H543-G543))))*C543</f>
        <v>0</v>
      </c>
      <c r="K543" s="21">
        <f t="shared" ref="K543" si="970">SUM(I543,J543)</f>
        <v>6000</v>
      </c>
    </row>
    <row r="544" spans="1:11" ht="15.75">
      <c r="A544" s="8">
        <v>43122</v>
      </c>
      <c r="B544" s="9" t="s">
        <v>76</v>
      </c>
      <c r="C544" s="9">
        <v>250</v>
      </c>
      <c r="D544" s="9"/>
      <c r="E544" s="9" t="s">
        <v>10</v>
      </c>
      <c r="F544" s="10">
        <v>3880</v>
      </c>
      <c r="G544" s="10">
        <v>3820</v>
      </c>
      <c r="H544" s="10"/>
      <c r="I544" s="21">
        <f t="shared" ref="I544" si="971">(IF(E544="SELL",F544-G544,IF(E544="BUY",G544-F544)))*C544</f>
        <v>-15000</v>
      </c>
      <c r="J544" s="21">
        <f t="shared" ref="J544" si="972">(IF(E544="SELL",IF(H544="",0,G544-H544),IF(E544="BUY",IF(H544="",0,H544-G544))))*C544</f>
        <v>0</v>
      </c>
      <c r="K544" s="21">
        <f t="shared" ref="K544" si="973">SUM(I544,J544)</f>
        <v>-15000</v>
      </c>
    </row>
    <row r="545" spans="1:11" ht="15.75">
      <c r="A545" s="8">
        <v>43122</v>
      </c>
      <c r="B545" s="9" t="s">
        <v>22</v>
      </c>
      <c r="C545" s="9">
        <v>2750</v>
      </c>
      <c r="D545" s="9"/>
      <c r="E545" s="9" t="s">
        <v>10</v>
      </c>
      <c r="F545" s="10">
        <v>345.4</v>
      </c>
      <c r="G545" s="10">
        <v>348.4</v>
      </c>
      <c r="H545" s="10"/>
      <c r="I545" s="21">
        <f t="shared" ref="I545:I546" si="974">(IF(E545="SELL",F545-G545,IF(E545="BUY",G545-F545)))*C545</f>
        <v>8250</v>
      </c>
      <c r="J545" s="21">
        <f t="shared" ref="J545:J546" si="975">(IF(E545="SELL",IF(H545="",0,G545-H545),IF(E545="BUY",IF(H545="",0,H545-G545))))*C545</f>
        <v>0</v>
      </c>
      <c r="K545" s="21">
        <f t="shared" ref="K545:K546" si="976">SUM(I545,J545)</f>
        <v>8250</v>
      </c>
    </row>
    <row r="546" spans="1:11" ht="15.75">
      <c r="A546" s="8">
        <v>43122</v>
      </c>
      <c r="B546" s="9" t="s">
        <v>40</v>
      </c>
      <c r="C546" s="9">
        <v>500</v>
      </c>
      <c r="D546" s="9"/>
      <c r="E546" s="9" t="s">
        <v>10</v>
      </c>
      <c r="F546" s="10">
        <v>2285</v>
      </c>
      <c r="G546" s="10">
        <v>2305</v>
      </c>
      <c r="H546" s="10"/>
      <c r="I546" s="21">
        <f t="shared" si="974"/>
        <v>10000</v>
      </c>
      <c r="J546" s="21">
        <f t="shared" si="975"/>
        <v>0</v>
      </c>
      <c r="K546" s="21">
        <f t="shared" si="976"/>
        <v>10000</v>
      </c>
    </row>
    <row r="547" spans="1:11" ht="15.75">
      <c r="A547" s="8">
        <v>43122</v>
      </c>
      <c r="B547" s="9" t="s">
        <v>40</v>
      </c>
      <c r="C547" s="9">
        <v>500</v>
      </c>
      <c r="D547" s="9"/>
      <c r="E547" s="9" t="s">
        <v>10</v>
      </c>
      <c r="F547" s="10">
        <v>2210</v>
      </c>
      <c r="G547" s="10">
        <v>2220</v>
      </c>
      <c r="H547" s="10">
        <v>2230</v>
      </c>
      <c r="I547" s="21">
        <f t="shared" ref="I547" si="977">(IF(E547="SELL",F547-G547,IF(E547="BUY",G547-F547)))*C547</f>
        <v>5000</v>
      </c>
      <c r="J547" s="21">
        <f t="shared" ref="J547" si="978">(IF(E547="SELL",IF(H547="",0,G547-H547),IF(E547="BUY",IF(H547="",0,H547-G547))))*C547</f>
        <v>5000</v>
      </c>
      <c r="K547" s="21">
        <f t="shared" ref="K547" si="979">SUM(I547,J547)</f>
        <v>10000</v>
      </c>
    </row>
    <row r="548" spans="1:11" ht="15.75">
      <c r="A548" s="8">
        <v>43119</v>
      </c>
      <c r="B548" s="9" t="s">
        <v>105</v>
      </c>
      <c r="C548" s="9">
        <v>500</v>
      </c>
      <c r="D548" s="9"/>
      <c r="E548" s="9" t="s">
        <v>10</v>
      </c>
      <c r="F548" s="10">
        <v>2103</v>
      </c>
      <c r="G548" s="10">
        <v>2200</v>
      </c>
      <c r="H548" s="10"/>
      <c r="I548" s="21">
        <f t="shared" ref="I548" si="980">(IF(E548="SELL",F548-G548,IF(E548="BUY",G548-F548)))*C548</f>
        <v>48500</v>
      </c>
      <c r="J548" s="21">
        <f t="shared" ref="J548" si="981">(IF(E548="SELL",IF(H548="",0,G548-H548),IF(E548="BUY",IF(H548="",0,H548-G548))))*C548</f>
        <v>0</v>
      </c>
      <c r="K548" s="21">
        <f t="shared" ref="K548" si="982">SUM(I548,J548)</f>
        <v>48500</v>
      </c>
    </row>
    <row r="549" spans="1:11" ht="15.75">
      <c r="A549" s="8">
        <v>43119</v>
      </c>
      <c r="B549" s="9" t="s">
        <v>40</v>
      </c>
      <c r="C549" s="9">
        <v>500</v>
      </c>
      <c r="D549" s="9"/>
      <c r="E549" s="9" t="s">
        <v>10</v>
      </c>
      <c r="F549" s="10">
        <v>2093</v>
      </c>
      <c r="G549" s="10">
        <v>2103</v>
      </c>
      <c r="H549" s="10"/>
      <c r="I549" s="21">
        <f t="shared" ref="I549:I550" si="983">(IF(E549="SELL",F549-G549,IF(E549="BUY",G549-F549)))*C549</f>
        <v>5000</v>
      </c>
      <c r="J549" s="21">
        <f t="shared" ref="J549:J550" si="984">(IF(E549="SELL",IF(H549="",0,G549-H549),IF(E549="BUY",IF(H549="",0,H549-G549))))*C549</f>
        <v>0</v>
      </c>
      <c r="K549" s="21">
        <f t="shared" ref="K549:K550" si="985">SUM(I549,J549)</f>
        <v>5000</v>
      </c>
    </row>
    <row r="550" spans="1:11" ht="15.75">
      <c r="A550" s="8">
        <v>43118</v>
      </c>
      <c r="B550" s="9" t="s">
        <v>103</v>
      </c>
      <c r="C550" s="9">
        <v>3800</v>
      </c>
      <c r="D550" s="9"/>
      <c r="E550" s="9" t="s">
        <v>10</v>
      </c>
      <c r="F550" s="10">
        <v>162.80000000000001</v>
      </c>
      <c r="G550" s="10">
        <v>167</v>
      </c>
      <c r="H550" s="10"/>
      <c r="I550" s="21">
        <f t="shared" si="983"/>
        <v>15959.999999999956</v>
      </c>
      <c r="J550" s="21">
        <f t="shared" si="984"/>
        <v>0</v>
      </c>
      <c r="K550" s="21">
        <f t="shared" si="985"/>
        <v>15959.999999999956</v>
      </c>
    </row>
    <row r="551" spans="1:11" ht="15.75">
      <c r="A551" s="8">
        <v>43118</v>
      </c>
      <c r="B551" s="9" t="s">
        <v>104</v>
      </c>
      <c r="C551" s="9">
        <v>3500</v>
      </c>
      <c r="D551" s="9"/>
      <c r="E551" s="9" t="s">
        <v>16</v>
      </c>
      <c r="F551" s="10">
        <v>144.75</v>
      </c>
      <c r="G551" s="10">
        <v>148.80000000000001</v>
      </c>
      <c r="H551" s="10"/>
      <c r="I551" s="21">
        <f t="shared" ref="I551" si="986">(IF(E551="SELL",F551-G551,IF(E551="BUY",G551-F551)))*C551</f>
        <v>-14175.00000000004</v>
      </c>
      <c r="J551" s="21">
        <f t="shared" ref="J551" si="987">(IF(E551="SELL",IF(H551="",0,G551-H551),IF(E551="BUY",IF(H551="",0,H551-G551))))*C551</f>
        <v>0</v>
      </c>
      <c r="K551" s="21">
        <f t="shared" ref="K551" si="988">SUM(I551,J551)</f>
        <v>-14175.00000000004</v>
      </c>
    </row>
    <row r="552" spans="1:11" ht="15.75">
      <c r="A552" s="8">
        <v>43118</v>
      </c>
      <c r="B552" s="9" t="s">
        <v>75</v>
      </c>
      <c r="C552" s="9">
        <v>1300</v>
      </c>
      <c r="D552" s="9"/>
      <c r="E552" s="9" t="s">
        <v>10</v>
      </c>
      <c r="F552" s="10">
        <v>415.5</v>
      </c>
      <c r="G552" s="10">
        <v>424.5</v>
      </c>
      <c r="H552" s="10"/>
      <c r="I552" s="21">
        <f t="shared" ref="I552" si="989">(IF(E552="SELL",F552-G552,IF(E552="BUY",G552-F552)))*C552</f>
        <v>11700</v>
      </c>
      <c r="J552" s="21">
        <f t="shared" ref="J552" si="990">(IF(E552="SELL",IF(H552="",0,G552-H552),IF(E552="BUY",IF(H552="",0,H552-G552))))*C552</f>
        <v>0</v>
      </c>
      <c r="K552" s="21">
        <f t="shared" ref="K552" si="991">SUM(I552,J552)</f>
        <v>11700</v>
      </c>
    </row>
    <row r="553" spans="1:11" ht="15.75">
      <c r="A553" s="8">
        <v>43118</v>
      </c>
      <c r="B553" s="9" t="s">
        <v>43</v>
      </c>
      <c r="C553" s="9">
        <v>40</v>
      </c>
      <c r="D553" s="9"/>
      <c r="E553" s="9" t="s">
        <v>10</v>
      </c>
      <c r="F553" s="10">
        <v>26700</v>
      </c>
      <c r="G553" s="10">
        <v>26550</v>
      </c>
      <c r="H553" s="10"/>
      <c r="I553" s="21">
        <f t="shared" ref="I553" si="992">(IF(E553="SELL",F553-G553,IF(E553="BUY",G553-F553)))*C553</f>
        <v>-6000</v>
      </c>
      <c r="J553" s="21">
        <f t="shared" ref="J553" si="993">(IF(E553="SELL",IF(H553="",0,G553-H553),IF(E553="BUY",IF(H553="",0,H553-G553))))*C553</f>
        <v>0</v>
      </c>
      <c r="K553" s="21">
        <f t="shared" ref="K553" si="994">SUM(I553,J553)</f>
        <v>-6000</v>
      </c>
    </row>
    <row r="554" spans="1:11" ht="15.75">
      <c r="A554" s="8">
        <v>43118</v>
      </c>
      <c r="B554" s="9" t="s">
        <v>74</v>
      </c>
      <c r="C554" s="9">
        <v>500</v>
      </c>
      <c r="D554" s="9"/>
      <c r="E554" s="9" t="s">
        <v>10</v>
      </c>
      <c r="F554" s="10">
        <v>1555</v>
      </c>
      <c r="G554" s="10">
        <v>1565</v>
      </c>
      <c r="H554" s="10"/>
      <c r="I554" s="21">
        <f t="shared" ref="I554" si="995">(IF(E554="SELL",F554-G554,IF(E554="BUY",G554-F554)))*C554</f>
        <v>5000</v>
      </c>
      <c r="J554" s="21">
        <f t="shared" ref="J554" si="996">(IF(E554="SELL",IF(H554="",0,G554-H554),IF(E554="BUY",IF(H554="",0,H554-G554))))*C554</f>
        <v>0</v>
      </c>
      <c r="K554" s="21">
        <f t="shared" ref="K554" si="997">SUM(I554,J554)</f>
        <v>5000</v>
      </c>
    </row>
    <row r="555" spans="1:11" ht="15.75">
      <c r="A555" s="8">
        <v>43117</v>
      </c>
      <c r="B555" s="9" t="s">
        <v>20</v>
      </c>
      <c r="C555" s="9">
        <v>625</v>
      </c>
      <c r="D555" s="9"/>
      <c r="E555" s="9" t="s">
        <v>10</v>
      </c>
      <c r="F555" s="10">
        <v>1438.5</v>
      </c>
      <c r="G555" s="10">
        <v>1438.5</v>
      </c>
      <c r="H555" s="10"/>
      <c r="I555" s="21">
        <f t="shared" ref="I555" si="998">(IF(E555="SELL",F555-G555,IF(E555="BUY",G555-F555)))*C555</f>
        <v>0</v>
      </c>
      <c r="J555" s="21">
        <f t="shared" ref="J555" si="999">(IF(E555="SELL",IF(H555="",0,G555-H555),IF(E555="BUY",IF(H555="",0,H555-G555))))*C555</f>
        <v>0</v>
      </c>
      <c r="K555" s="21">
        <f t="shared" ref="K555" si="1000">SUM(I555,J555)</f>
        <v>0</v>
      </c>
    </row>
    <row r="556" spans="1:11" ht="15.75">
      <c r="A556" s="8">
        <v>43117</v>
      </c>
      <c r="B556" s="9" t="s">
        <v>43</v>
      </c>
      <c r="C556" s="9">
        <v>40</v>
      </c>
      <c r="D556" s="9"/>
      <c r="E556" s="9" t="s">
        <v>10</v>
      </c>
      <c r="F556" s="10">
        <v>26250</v>
      </c>
      <c r="G556" s="10">
        <v>26300</v>
      </c>
      <c r="H556" s="10"/>
      <c r="I556" s="21">
        <f t="shared" ref="I556" si="1001">(IF(E556="SELL",F556-G556,IF(E556="BUY",G556-F556)))*C556</f>
        <v>2000</v>
      </c>
      <c r="J556" s="21">
        <f t="shared" ref="J556" si="1002">(IF(E556="SELL",IF(H556="",0,G556-H556),IF(E556="BUY",IF(H556="",0,H556-G556))))*C556</f>
        <v>0</v>
      </c>
      <c r="K556" s="21">
        <f t="shared" ref="K556" si="1003">SUM(I556,J556)</f>
        <v>2000</v>
      </c>
    </row>
    <row r="557" spans="1:11" ht="15.75">
      <c r="A557" s="8">
        <v>43117</v>
      </c>
      <c r="B557" s="9" t="s">
        <v>65</v>
      </c>
      <c r="C557" s="9">
        <v>75</v>
      </c>
      <c r="D557" s="9"/>
      <c r="E557" s="9" t="s">
        <v>10</v>
      </c>
      <c r="F557" s="10">
        <v>10723</v>
      </c>
      <c r="G557" s="10">
        <v>10753</v>
      </c>
      <c r="H557" s="10"/>
      <c r="I557" s="21">
        <f t="shared" ref="I557" si="1004">(IF(E557="SELL",F557-G557,IF(E557="BUY",G557-F557)))*C557</f>
        <v>2250</v>
      </c>
      <c r="J557" s="21">
        <f t="shared" ref="J557" si="1005">(IF(E557="SELL",IF(H557="",0,G557-H557),IF(E557="BUY",IF(H557="",0,H557-G557))))*C557</f>
        <v>0</v>
      </c>
      <c r="K557" s="21">
        <f t="shared" ref="K557" si="1006">SUM(I557,J557)</f>
        <v>2250</v>
      </c>
    </row>
    <row r="558" spans="1:11" ht="15.75">
      <c r="A558" s="8">
        <v>43117</v>
      </c>
      <c r="B558" s="9" t="s">
        <v>43</v>
      </c>
      <c r="C558" s="9">
        <v>40</v>
      </c>
      <c r="D558" s="9"/>
      <c r="E558" s="9" t="s">
        <v>10</v>
      </c>
      <c r="F558" s="10">
        <v>26010</v>
      </c>
      <c r="G558" s="10">
        <v>26060</v>
      </c>
      <c r="H558" s="10">
        <v>26110</v>
      </c>
      <c r="I558" s="21">
        <f t="shared" ref="I558" si="1007">(IF(E558="SELL",F558-G558,IF(E558="BUY",G558-F558)))*C558</f>
        <v>2000</v>
      </c>
      <c r="J558" s="21">
        <f t="shared" ref="J558" si="1008">(IF(E558="SELL",IF(H558="",0,G558-H558),IF(E558="BUY",IF(H558="",0,H558-G558))))*C558</f>
        <v>2000</v>
      </c>
      <c r="K558" s="21">
        <f t="shared" ref="K558" si="1009">SUM(I558,J558)</f>
        <v>4000</v>
      </c>
    </row>
    <row r="559" spans="1:11" ht="15.75">
      <c r="A559" s="8">
        <v>43116</v>
      </c>
      <c r="B559" s="9" t="s">
        <v>72</v>
      </c>
      <c r="C559" s="9">
        <v>1400</v>
      </c>
      <c r="D559" s="9"/>
      <c r="E559" s="9" t="s">
        <v>10</v>
      </c>
      <c r="F559" s="10">
        <v>630</v>
      </c>
      <c r="G559" s="10">
        <v>636</v>
      </c>
      <c r="H559" s="10">
        <v>642</v>
      </c>
      <c r="I559" s="21">
        <f t="shared" ref="I559" si="1010">(IF(E559="SELL",F559-G559,IF(E559="BUY",G559-F559)))*C559</f>
        <v>8400</v>
      </c>
      <c r="J559" s="21">
        <f t="shared" ref="J559" si="1011">(IF(E559="SELL",IF(H559="",0,G559-H559),IF(E559="BUY",IF(H559="",0,H559-G559))))*C559</f>
        <v>8400</v>
      </c>
      <c r="K559" s="21">
        <f t="shared" ref="K559" si="1012">SUM(I559,J559)</f>
        <v>16800</v>
      </c>
    </row>
    <row r="560" spans="1:11" ht="15.75">
      <c r="A560" s="8">
        <v>43116</v>
      </c>
      <c r="B560" s="9" t="s">
        <v>67</v>
      </c>
      <c r="C560" s="9">
        <v>1500</v>
      </c>
      <c r="D560" s="9"/>
      <c r="E560" s="9" t="s">
        <v>10</v>
      </c>
      <c r="F560" s="10">
        <v>600</v>
      </c>
      <c r="G560" s="10">
        <v>592</v>
      </c>
      <c r="H560" s="10"/>
      <c r="I560" s="21">
        <f t="shared" ref="I560" si="1013">(IF(E560="SELL",F560-G560,IF(E560="BUY",G560-F560)))*C560</f>
        <v>-12000</v>
      </c>
      <c r="J560" s="21">
        <f t="shared" ref="J560" si="1014">(IF(E560="SELL",IF(H560="",0,G560-H560),IF(E560="BUY",IF(H560="",0,H560-G560))))*C560</f>
        <v>0</v>
      </c>
      <c r="K560" s="21">
        <f t="shared" ref="K560" si="1015">SUM(I560,J560)</f>
        <v>-12000</v>
      </c>
    </row>
    <row r="561" spans="1:11" ht="15.75">
      <c r="A561" s="8">
        <v>43116</v>
      </c>
      <c r="B561" s="9" t="s">
        <v>73</v>
      </c>
      <c r="C561" s="9">
        <v>1600</v>
      </c>
      <c r="D561" s="9"/>
      <c r="E561" s="9" t="s">
        <v>10</v>
      </c>
      <c r="F561" s="10">
        <v>822</v>
      </c>
      <c r="G561" s="10">
        <v>811</v>
      </c>
      <c r="H561" s="10"/>
      <c r="I561" s="21">
        <f t="shared" ref="I561" si="1016">(IF(E561="SELL",F561-G561,IF(E561="BUY",G561-F561)))*C561</f>
        <v>-17600</v>
      </c>
      <c r="J561" s="21">
        <f t="shared" ref="J561" si="1017">(IF(E561="SELL",IF(H561="",0,G561-H561),IF(E561="BUY",IF(H561="",0,H561-G561))))*C561</f>
        <v>0</v>
      </c>
      <c r="K561" s="21">
        <f t="shared" ref="K561" si="1018">SUM(I561,J561)</f>
        <v>-17600</v>
      </c>
    </row>
    <row r="562" spans="1:11" ht="15.75">
      <c r="A562" s="8">
        <v>43116</v>
      </c>
      <c r="B562" s="9" t="s">
        <v>72</v>
      </c>
      <c r="C562" s="9">
        <v>1400</v>
      </c>
      <c r="D562" s="9"/>
      <c r="E562" s="9" t="s">
        <v>10</v>
      </c>
      <c r="F562" s="10">
        <v>622</v>
      </c>
      <c r="G562" s="10">
        <v>627</v>
      </c>
      <c r="H562" s="10">
        <v>632</v>
      </c>
      <c r="I562" s="21">
        <f t="shared" ref="I562" si="1019">(IF(E562="SELL",F562-G562,IF(E562="BUY",G562-F562)))*C562</f>
        <v>7000</v>
      </c>
      <c r="J562" s="21">
        <f t="shared" ref="J562" si="1020">(IF(E562="SELL",IF(H562="",0,G562-H562),IF(E562="BUY",IF(H562="",0,H562-G562))))*C562</f>
        <v>7000</v>
      </c>
      <c r="K562" s="21">
        <f t="shared" ref="K562" si="1021">SUM(I562,J562)</f>
        <v>14000</v>
      </c>
    </row>
    <row r="563" spans="1:11" ht="15.75">
      <c r="A563" s="8">
        <v>43115</v>
      </c>
      <c r="B563" s="9" t="s">
        <v>67</v>
      </c>
      <c r="C563" s="9">
        <v>1500</v>
      </c>
      <c r="D563" s="9"/>
      <c r="E563" s="9" t="s">
        <v>10</v>
      </c>
      <c r="F563" s="10">
        <v>582</v>
      </c>
      <c r="G563" s="10">
        <v>586</v>
      </c>
      <c r="H563" s="10">
        <v>590</v>
      </c>
      <c r="I563" s="21">
        <f t="shared" ref="I563" si="1022">(IF(E563="SELL",F563-G563,IF(E563="BUY",G563-F563)))*C563</f>
        <v>6000</v>
      </c>
      <c r="J563" s="21">
        <f t="shared" ref="J563" si="1023">(IF(E563="SELL",IF(H563="",0,G563-H563),IF(E563="BUY",IF(H563="",0,H563-G563))))*C563</f>
        <v>6000</v>
      </c>
      <c r="K563" s="21">
        <f t="shared" ref="K563" si="1024">SUM(I563,J563)</f>
        <v>12000</v>
      </c>
    </row>
    <row r="564" spans="1:11" ht="15.75">
      <c r="A564" s="8">
        <v>43115</v>
      </c>
      <c r="B564" s="9" t="s">
        <v>71</v>
      </c>
      <c r="C564" s="9">
        <v>500</v>
      </c>
      <c r="D564" s="9"/>
      <c r="E564" s="9" t="s">
        <v>10</v>
      </c>
      <c r="F564" s="10">
        <v>1865</v>
      </c>
      <c r="G564" s="10">
        <v>1875</v>
      </c>
      <c r="H564" s="10"/>
      <c r="I564" s="21">
        <f t="shared" ref="I564" si="1025">(IF(E564="SELL",F564-G564,IF(E564="BUY",G564-F564)))*C564</f>
        <v>5000</v>
      </c>
      <c r="J564" s="21">
        <f t="shared" ref="J564" si="1026">(IF(E564="SELL",IF(H564="",0,G564-H564),IF(E564="BUY",IF(H564="",0,H564-G564))))*C564</f>
        <v>0</v>
      </c>
      <c r="K564" s="21">
        <f t="shared" ref="K564" si="1027">SUM(I564,J564)</f>
        <v>5000</v>
      </c>
    </row>
    <row r="565" spans="1:11" ht="15.75">
      <c r="A565" s="8">
        <v>43115</v>
      </c>
      <c r="B565" s="9" t="s">
        <v>43</v>
      </c>
      <c r="C565" s="9">
        <v>40</v>
      </c>
      <c r="D565" s="9"/>
      <c r="E565" s="9" t="s">
        <v>10</v>
      </c>
      <c r="F565" s="10">
        <v>25950</v>
      </c>
      <c r="G565" s="10">
        <v>26000</v>
      </c>
      <c r="H565" s="10"/>
      <c r="I565" s="21">
        <f t="shared" ref="I565:I566" si="1028">(IF(E565="SELL",F565-G565,IF(E565="BUY",G565-F565)))*C565</f>
        <v>2000</v>
      </c>
      <c r="J565" s="21">
        <f t="shared" ref="J565:J566" si="1029">(IF(E565="SELL",IF(H565="",0,G565-H565),IF(E565="BUY",IF(H565="",0,H565-G565))))*C565</f>
        <v>0</v>
      </c>
      <c r="K565" s="21">
        <f t="shared" ref="K565:K566" si="1030">SUM(I565,J565)</f>
        <v>2000</v>
      </c>
    </row>
    <row r="566" spans="1:11" ht="15.75">
      <c r="A566" s="8">
        <v>43115</v>
      </c>
      <c r="B566" s="9" t="s">
        <v>71</v>
      </c>
      <c r="C566" s="9">
        <v>500</v>
      </c>
      <c r="D566" s="9"/>
      <c r="E566" s="9" t="s">
        <v>10</v>
      </c>
      <c r="F566" s="10">
        <v>1850</v>
      </c>
      <c r="G566" s="10">
        <v>1862</v>
      </c>
      <c r="H566" s="10">
        <v>1874</v>
      </c>
      <c r="I566" s="21">
        <f t="shared" si="1028"/>
        <v>6000</v>
      </c>
      <c r="J566" s="21">
        <f t="shared" si="1029"/>
        <v>6000</v>
      </c>
      <c r="K566" s="21">
        <f t="shared" si="1030"/>
        <v>12000</v>
      </c>
    </row>
    <row r="567" spans="1:11" ht="15.75">
      <c r="A567" s="8">
        <v>43115</v>
      </c>
      <c r="B567" s="9" t="s">
        <v>71</v>
      </c>
      <c r="C567" s="9">
        <v>500</v>
      </c>
      <c r="D567" s="9"/>
      <c r="E567" s="9" t="s">
        <v>10</v>
      </c>
      <c r="F567" s="10">
        <v>1815</v>
      </c>
      <c r="G567" s="10">
        <v>1821</v>
      </c>
      <c r="H567" s="10">
        <v>1827</v>
      </c>
      <c r="I567" s="21">
        <f t="shared" ref="I567" si="1031">(IF(E567="SELL",F567-G567,IF(E567="BUY",G567-F567)))*C567</f>
        <v>3000</v>
      </c>
      <c r="J567" s="21">
        <f t="shared" ref="J567" si="1032">(IF(E567="SELL",IF(H567="",0,G567-H567),IF(E567="BUY",IF(H567="",0,H567-G567))))*C567</f>
        <v>3000</v>
      </c>
      <c r="K567" s="21">
        <f t="shared" ref="K567" si="1033">SUM(I567,J567)</f>
        <v>6000</v>
      </c>
    </row>
    <row r="568" spans="1:11" ht="15.75">
      <c r="A568" s="8">
        <v>43111</v>
      </c>
      <c r="B568" s="9" t="s">
        <v>43</v>
      </c>
      <c r="C568" s="9">
        <v>40</v>
      </c>
      <c r="D568" s="9"/>
      <c r="E568" s="9" t="s">
        <v>10</v>
      </c>
      <c r="F568" s="10">
        <v>25699</v>
      </c>
      <c r="G568" s="10">
        <v>25899</v>
      </c>
      <c r="H568" s="10"/>
      <c r="I568" s="21">
        <f t="shared" ref="I568" si="1034">(IF(E568="SELL",F568-G568,IF(E568="BUY",G568-F568)))*C568</f>
        <v>8000</v>
      </c>
      <c r="J568" s="21">
        <f t="shared" ref="J568" si="1035">(IF(E568="SELL",IF(H568="",0,G568-H568),IF(E568="BUY",IF(H568="",0,H568-G568))))*C568</f>
        <v>0</v>
      </c>
      <c r="K568" s="21">
        <f t="shared" ref="K568" si="1036">SUM(I568,J568)</f>
        <v>8000</v>
      </c>
    </row>
    <row r="569" spans="1:11" ht="15.75">
      <c r="A569" s="8">
        <v>43111</v>
      </c>
      <c r="B569" s="9" t="s">
        <v>65</v>
      </c>
      <c r="C569" s="9">
        <v>75</v>
      </c>
      <c r="D569" s="9"/>
      <c r="E569" s="9" t="s">
        <v>10</v>
      </c>
      <c r="F569" s="10">
        <v>10640</v>
      </c>
      <c r="G569" s="10">
        <v>10665</v>
      </c>
      <c r="H569" s="10"/>
      <c r="I569" s="21">
        <f t="shared" ref="I569" si="1037">(IF(E569="SELL",F569-G569,IF(E569="BUY",G569-F569)))*C569</f>
        <v>1875</v>
      </c>
      <c r="J569" s="21">
        <f t="shared" ref="J569" si="1038">(IF(E569="SELL",IF(H569="",0,G569-H569),IF(E569="BUY",IF(H569="",0,H569-G569))))*C569</f>
        <v>0</v>
      </c>
      <c r="K569" s="21">
        <f t="shared" ref="K569" si="1039">SUM(I569,J569)</f>
        <v>1875</v>
      </c>
    </row>
    <row r="570" spans="1:11" ht="15.75">
      <c r="A570" s="8">
        <v>43111</v>
      </c>
      <c r="B570" s="9" t="s">
        <v>70</v>
      </c>
      <c r="C570" s="9">
        <v>1500</v>
      </c>
      <c r="D570" s="9"/>
      <c r="E570" s="9" t="s">
        <v>10</v>
      </c>
      <c r="F570" s="10">
        <v>638</v>
      </c>
      <c r="G570" s="10">
        <v>640</v>
      </c>
      <c r="H570" s="10">
        <v>642</v>
      </c>
      <c r="I570" s="21">
        <f t="shared" ref="I570" si="1040">(IF(E570="SELL",F570-G570,IF(E570="BUY",G570-F570)))*C570</f>
        <v>3000</v>
      </c>
      <c r="J570" s="21">
        <f t="shared" ref="J570" si="1041">(IF(E570="SELL",IF(H570="",0,G570-H570),IF(E570="BUY",IF(H570="",0,H570-G570))))*C570</f>
        <v>3000</v>
      </c>
      <c r="K570" s="21">
        <f t="shared" ref="K570" si="1042">SUM(I570,J570)</f>
        <v>6000</v>
      </c>
    </row>
    <row r="571" spans="1:11" ht="15.75">
      <c r="A571" s="8">
        <v>43110</v>
      </c>
      <c r="B571" s="9" t="s">
        <v>69</v>
      </c>
      <c r="C571" s="9">
        <v>2000</v>
      </c>
      <c r="D571" s="9"/>
      <c r="E571" s="9" t="s">
        <v>10</v>
      </c>
      <c r="F571" s="10">
        <v>464</v>
      </c>
      <c r="G571" s="10">
        <v>467</v>
      </c>
      <c r="H571" s="10"/>
      <c r="I571" s="21">
        <f t="shared" ref="I571" si="1043">(IF(E571="SELL",F571-G571,IF(E571="BUY",G571-F571)))*C571</f>
        <v>6000</v>
      </c>
      <c r="J571" s="21">
        <f t="shared" ref="J571" si="1044">(IF(E571="SELL",IF(H571="",0,G571-H571),IF(E571="BUY",IF(H571="",0,H571-G571))))*C571</f>
        <v>0</v>
      </c>
      <c r="K571" s="21">
        <f t="shared" ref="K571" si="1045">SUM(I571,J571)</f>
        <v>6000</v>
      </c>
    </row>
    <row r="572" spans="1:11" ht="15.75">
      <c r="A572" s="8">
        <v>43110</v>
      </c>
      <c r="B572" s="9" t="s">
        <v>44</v>
      </c>
      <c r="C572" s="9">
        <v>1200</v>
      </c>
      <c r="D572" s="9"/>
      <c r="E572" s="9" t="s">
        <v>10</v>
      </c>
      <c r="F572" s="10">
        <v>868.85</v>
      </c>
      <c r="G572" s="10">
        <v>858.3</v>
      </c>
      <c r="H572" s="10"/>
      <c r="I572" s="21">
        <f t="shared" ref="I572" si="1046">(IF(E572="SELL",F572-G572,IF(E572="BUY",G572-F572)))*C572</f>
        <v>-12660.000000000082</v>
      </c>
      <c r="J572" s="21">
        <f t="shared" ref="J572" si="1047">(IF(E572="SELL",IF(H572="",0,G572-H572),IF(E572="BUY",IF(H572="",0,H572-G572))))*C572</f>
        <v>0</v>
      </c>
      <c r="K572" s="21">
        <f t="shared" ref="K572" si="1048">SUM(I572,J572)</f>
        <v>-12660.000000000082</v>
      </c>
    </row>
    <row r="573" spans="1:11" ht="15.75">
      <c r="A573" s="8">
        <v>43110</v>
      </c>
      <c r="B573" s="9" t="s">
        <v>60</v>
      </c>
      <c r="C573" s="9">
        <v>1200</v>
      </c>
      <c r="D573" s="9"/>
      <c r="E573" s="9" t="s">
        <v>10</v>
      </c>
      <c r="F573" s="10">
        <v>626.5</v>
      </c>
      <c r="G573" s="10">
        <v>631.5</v>
      </c>
      <c r="H573" s="10"/>
      <c r="I573" s="21">
        <f t="shared" ref="I573" si="1049">(IF(E573="SELL",F573-G573,IF(E573="BUY",G573-F573)))*C573</f>
        <v>6000</v>
      </c>
      <c r="J573" s="21">
        <f t="shared" ref="J573" si="1050">(IF(E573="SELL",IF(H573="",0,G573-H573),IF(E573="BUY",IF(H573="",0,H573-G573))))*C573</f>
        <v>0</v>
      </c>
      <c r="K573" s="21">
        <f t="shared" ref="K573" si="1051">SUM(I573,J573)</f>
        <v>6000</v>
      </c>
    </row>
    <row r="574" spans="1:11" ht="15.75">
      <c r="A574" s="8">
        <v>43109</v>
      </c>
      <c r="B574" s="9" t="s">
        <v>68</v>
      </c>
      <c r="C574" s="9">
        <v>500</v>
      </c>
      <c r="D574" s="9"/>
      <c r="E574" s="9" t="s">
        <v>10</v>
      </c>
      <c r="F574" s="10">
        <v>1050</v>
      </c>
      <c r="G574" s="10">
        <v>1060</v>
      </c>
      <c r="H574" s="10"/>
      <c r="I574" s="21">
        <f t="shared" ref="I574" si="1052">(IF(E574="SELL",F574-G574,IF(E574="BUY",G574-F574)))*C574</f>
        <v>5000</v>
      </c>
      <c r="J574" s="21">
        <f t="shared" ref="J574" si="1053">(IF(E574="SELL",IF(H574="",0,G574-H574),IF(E574="BUY",IF(H574="",0,H574-G574))))*C574</f>
        <v>0</v>
      </c>
      <c r="K574" s="21">
        <f t="shared" ref="K574" si="1054">SUM(I574,J574)</f>
        <v>5000</v>
      </c>
    </row>
    <row r="575" spans="1:11" ht="15.75">
      <c r="A575" s="8">
        <v>43109</v>
      </c>
      <c r="B575" s="9" t="s">
        <v>67</v>
      </c>
      <c r="C575" s="9">
        <v>1500</v>
      </c>
      <c r="D575" s="9"/>
      <c r="E575" s="9" t="s">
        <v>10</v>
      </c>
      <c r="F575" s="10">
        <v>540</v>
      </c>
      <c r="G575" s="10">
        <v>543</v>
      </c>
      <c r="H575" s="10"/>
      <c r="I575" s="21">
        <f t="shared" ref="I575" si="1055">(IF(E575="SELL",F575-G575,IF(E575="BUY",G575-F575)))*C575</f>
        <v>4500</v>
      </c>
      <c r="J575" s="21">
        <f t="shared" ref="J575" si="1056">(IF(E575="SELL",IF(H575="",0,G575-H575),IF(E575="BUY",IF(H575="",0,H575-G575))))*C575</f>
        <v>0</v>
      </c>
      <c r="K575" s="21">
        <f t="shared" ref="K575" si="1057">SUM(I575,J575)</f>
        <v>4500</v>
      </c>
    </row>
    <row r="576" spans="1:11" ht="15.75">
      <c r="A576" s="8">
        <v>43109</v>
      </c>
      <c r="B576" s="9" t="s">
        <v>67</v>
      </c>
      <c r="C576" s="9">
        <v>1500</v>
      </c>
      <c r="D576" s="9"/>
      <c r="E576" s="9" t="s">
        <v>10</v>
      </c>
      <c r="F576" s="10">
        <v>523</v>
      </c>
      <c r="G576" s="10">
        <v>526</v>
      </c>
      <c r="H576" s="10">
        <v>529</v>
      </c>
      <c r="I576" s="21">
        <f t="shared" ref="I576:I577" si="1058">(IF(E576="SELL",F576-G576,IF(E576="BUY",G576-F576)))*C576</f>
        <v>4500</v>
      </c>
      <c r="J576" s="21">
        <f t="shared" ref="J576:J577" si="1059">(IF(E576="SELL",IF(H576="",0,G576-H576),IF(E576="BUY",IF(H576="",0,H576-G576))))*C576</f>
        <v>4500</v>
      </c>
      <c r="K576" s="21">
        <f t="shared" ref="K576:K577" si="1060">SUM(I576,J576)</f>
        <v>9000</v>
      </c>
    </row>
    <row r="577" spans="1:11" ht="15.75">
      <c r="A577" s="8">
        <v>43108</v>
      </c>
      <c r="B577" s="9" t="s">
        <v>102</v>
      </c>
      <c r="C577" s="9">
        <v>500</v>
      </c>
      <c r="D577" s="9"/>
      <c r="E577" s="9" t="s">
        <v>10</v>
      </c>
      <c r="F577" s="10">
        <v>1515</v>
      </c>
      <c r="G577" s="10">
        <v>1530</v>
      </c>
      <c r="H577" s="10"/>
      <c r="I577" s="21">
        <f t="shared" si="1058"/>
        <v>7500</v>
      </c>
      <c r="J577" s="21">
        <f t="shared" si="1059"/>
        <v>0</v>
      </c>
      <c r="K577" s="21">
        <f t="shared" si="1060"/>
        <v>7500</v>
      </c>
    </row>
    <row r="578" spans="1:11" ht="15.75">
      <c r="A578" s="8">
        <v>43108</v>
      </c>
      <c r="B578" s="9" t="s">
        <v>67</v>
      </c>
      <c r="C578" s="9">
        <v>3000</v>
      </c>
      <c r="D578" s="9"/>
      <c r="E578" s="9" t="s">
        <v>10</v>
      </c>
      <c r="F578" s="10">
        <v>501</v>
      </c>
      <c r="G578" s="10">
        <v>504</v>
      </c>
      <c r="H578" s="10"/>
      <c r="I578" s="21">
        <f t="shared" ref="I578" si="1061">(IF(E578="SELL",F578-G578,IF(E578="BUY",G578-F578)))*C578</f>
        <v>9000</v>
      </c>
      <c r="J578" s="21">
        <f t="shared" ref="J578" si="1062">(IF(E578="SELL",IF(H578="",0,G578-H578),IF(E578="BUY",IF(H578="",0,H578-G578))))*C578</f>
        <v>0</v>
      </c>
      <c r="K578" s="21">
        <f t="shared" ref="K578" si="1063">SUM(I578,J578)</f>
        <v>9000</v>
      </c>
    </row>
    <row r="579" spans="1:11" ht="15.75">
      <c r="A579" s="8">
        <v>43105</v>
      </c>
      <c r="B579" s="9" t="s">
        <v>59</v>
      </c>
      <c r="C579" s="9">
        <v>500</v>
      </c>
      <c r="D579" s="9"/>
      <c r="E579" s="9" t="s">
        <v>16</v>
      </c>
      <c r="F579" s="10">
        <v>1788</v>
      </c>
      <c r="G579" s="10">
        <v>1799</v>
      </c>
      <c r="H579" s="10"/>
      <c r="I579" s="21">
        <f t="shared" ref="I579" si="1064">(IF(E579="SELL",F579-G579,IF(E579="BUY",G579-F579)))*C579</f>
        <v>-5500</v>
      </c>
      <c r="J579" s="21">
        <f t="shared" ref="J579" si="1065">(IF(E579="SELL",IF(H579="",0,G579-H579),IF(E579="BUY",IF(H579="",0,H579-G579))))*C579</f>
        <v>0</v>
      </c>
      <c r="K579" s="21">
        <f t="shared" ref="K579:K592" si="1066">SUM(I579,J579)</f>
        <v>-5500</v>
      </c>
    </row>
    <row r="580" spans="1:11" ht="15.75">
      <c r="A580" s="8">
        <v>43105</v>
      </c>
      <c r="B580" s="9" t="s">
        <v>58</v>
      </c>
      <c r="C580" s="9">
        <v>800</v>
      </c>
      <c r="D580" s="9"/>
      <c r="E580" s="9" t="s">
        <v>10</v>
      </c>
      <c r="F580" s="10">
        <v>1236</v>
      </c>
      <c r="G580" s="10">
        <v>1226</v>
      </c>
      <c r="H580" s="10"/>
      <c r="I580" s="21">
        <f t="shared" ref="I580:I591" si="1067">(IF(E580="SELL",F580-G580,IF(E580="BUY",G580-F580)))*C580</f>
        <v>-8000</v>
      </c>
      <c r="J580" s="21">
        <f t="shared" ref="J580:J591" si="1068">(IF(E580="SELL",IF(H580="",0,G580-H580),IF(E580="BUY",IF(H580="",0,H580-G580))))*C580</f>
        <v>0</v>
      </c>
      <c r="K580" s="21">
        <f t="shared" si="1066"/>
        <v>-8000</v>
      </c>
    </row>
    <row r="581" spans="1:11" ht="15.75">
      <c r="A581" s="8">
        <v>43104</v>
      </c>
      <c r="B581" s="9" t="s">
        <v>64</v>
      </c>
      <c r="C581" s="9">
        <v>4500</v>
      </c>
      <c r="D581" s="9"/>
      <c r="E581" s="9" t="s">
        <v>10</v>
      </c>
      <c r="F581" s="10">
        <v>239.3</v>
      </c>
      <c r="G581" s="10">
        <v>240</v>
      </c>
      <c r="H581" s="10">
        <v>240.7</v>
      </c>
      <c r="I581" s="21">
        <f>(IF(E581="SELL",F581-G581,IF(E581="BUY",G581-F581)))*C581</f>
        <v>3149.9999999999491</v>
      </c>
      <c r="J581" s="21">
        <f>(IF(E581="SELL",IF(H581="",0,G581-H581),IF(E581="BUY",IF(H581="",0,H581-G581))))*C581</f>
        <v>3149.9999999999491</v>
      </c>
      <c r="K581" s="21">
        <f t="shared" si="1066"/>
        <v>6299.9999999998981</v>
      </c>
    </row>
    <row r="582" spans="1:11" ht="15.75">
      <c r="A582" s="8">
        <v>43104</v>
      </c>
      <c r="B582" s="9" t="s">
        <v>66</v>
      </c>
      <c r="C582" s="9">
        <v>6000</v>
      </c>
      <c r="D582" s="9"/>
      <c r="E582" s="9" t="s">
        <v>10</v>
      </c>
      <c r="F582" s="10">
        <v>154</v>
      </c>
      <c r="G582" s="10">
        <v>154.5</v>
      </c>
      <c r="H582" s="10">
        <v>155</v>
      </c>
      <c r="I582" s="21">
        <f>(IF(E582="SELL",F582-G582,IF(E582="BUY",G582-F582)))*C582</f>
        <v>3000</v>
      </c>
      <c r="J582" s="21">
        <f>(IF(E582="SELL",IF(H582="",0,G582-H582),IF(E582="BUY",IF(H582="",0,H582-G582))))*C582</f>
        <v>3000</v>
      </c>
      <c r="K582" s="21">
        <f t="shared" si="1066"/>
        <v>6000</v>
      </c>
    </row>
    <row r="583" spans="1:11" ht="15.75">
      <c r="A583" s="8">
        <v>43104</v>
      </c>
      <c r="B583" s="9" t="s">
        <v>65</v>
      </c>
      <c r="C583" s="9">
        <v>75</v>
      </c>
      <c r="D583" s="9"/>
      <c r="E583" s="9" t="s">
        <v>16</v>
      </c>
      <c r="F583" s="10">
        <v>10485</v>
      </c>
      <c r="G583" s="10">
        <v>10545</v>
      </c>
      <c r="H583" s="10"/>
      <c r="I583" s="21">
        <f>(IF(E583="SELL",F583-G583,IF(E583="BUY",G583-F583)))*C583</f>
        <v>-4500</v>
      </c>
      <c r="J583" s="21">
        <f>(IF(E583="SELL",IF(H583="",0,G583-H583),IF(E583="BUY",IF(H583="",0,H583-G583))))*C583</f>
        <v>0</v>
      </c>
      <c r="K583" s="21">
        <f t="shared" si="1066"/>
        <v>-4500</v>
      </c>
    </row>
    <row r="584" spans="1:11" ht="15.75">
      <c r="A584" s="8">
        <v>43103</v>
      </c>
      <c r="B584" s="9" t="s">
        <v>64</v>
      </c>
      <c r="C584" s="9">
        <v>4500</v>
      </c>
      <c r="D584" s="9"/>
      <c r="E584" s="9" t="s">
        <v>10</v>
      </c>
      <c r="F584" s="10">
        <v>218</v>
      </c>
      <c r="G584" s="10">
        <v>219</v>
      </c>
      <c r="H584" s="10">
        <v>220</v>
      </c>
      <c r="I584" s="21">
        <f>(IF(E584="SELL",F584-G584,IF(E584="BUY",G584-F584)))*C584</f>
        <v>4500</v>
      </c>
      <c r="J584" s="21">
        <f>(IF(E584="SELL",IF(H584="",0,G584-H584),IF(E584="BUY",IF(H584="",0,H584-G584))))*C584</f>
        <v>4500</v>
      </c>
      <c r="K584" s="21">
        <f t="shared" si="1066"/>
        <v>9000</v>
      </c>
    </row>
    <row r="585" spans="1:11" ht="15.75">
      <c r="A585" s="8">
        <v>43103</v>
      </c>
      <c r="B585" s="9" t="s">
        <v>51</v>
      </c>
      <c r="C585" s="9">
        <v>1750</v>
      </c>
      <c r="D585" s="9"/>
      <c r="E585" s="9" t="s">
        <v>10</v>
      </c>
      <c r="F585" s="10">
        <v>336.5</v>
      </c>
      <c r="G585" s="10">
        <v>334.5</v>
      </c>
      <c r="H585" s="10"/>
      <c r="I585" s="21">
        <f>(IF(E585="SELL",F585-G585,IF(E585="BUY",G585-F585)))*C585</f>
        <v>-3500</v>
      </c>
      <c r="J585" s="21">
        <f>(IF(E585="SELL",IF(H585="",0,G585-H585),IF(E585="BUY",IF(H585="",0,H585-G585))))*C585</f>
        <v>0</v>
      </c>
      <c r="K585" s="21">
        <f t="shared" si="1066"/>
        <v>-3500</v>
      </c>
    </row>
    <row r="586" spans="1:11" ht="15.75">
      <c r="A586" s="8">
        <v>43102</v>
      </c>
      <c r="B586" s="9" t="s">
        <v>63</v>
      </c>
      <c r="C586" s="9">
        <v>2800</v>
      </c>
      <c r="D586" s="9"/>
      <c r="E586" s="9" t="s">
        <v>10</v>
      </c>
      <c r="F586" s="10">
        <v>192.5</v>
      </c>
      <c r="G586" s="10">
        <v>191.5</v>
      </c>
      <c r="H586" s="10"/>
      <c r="I586" s="21">
        <f t="shared" si="1067"/>
        <v>-2800</v>
      </c>
      <c r="J586" s="21">
        <f t="shared" si="1068"/>
        <v>0</v>
      </c>
      <c r="K586" s="21">
        <f t="shared" si="1066"/>
        <v>-2800</v>
      </c>
    </row>
    <row r="587" spans="1:11" ht="15.75">
      <c r="A587" s="8">
        <v>43102</v>
      </c>
      <c r="B587" s="9" t="s">
        <v>101</v>
      </c>
      <c r="C587" s="9">
        <v>1000</v>
      </c>
      <c r="D587" s="9"/>
      <c r="E587" s="9" t="s">
        <v>10</v>
      </c>
      <c r="F587" s="10">
        <v>729</v>
      </c>
      <c r="G587" s="10">
        <v>740</v>
      </c>
      <c r="H587" s="10"/>
      <c r="I587" s="21">
        <f t="shared" ref="I587" si="1069">(IF(E587="SELL",F587-G587,IF(E587="BUY",G587-F587)))*C587</f>
        <v>11000</v>
      </c>
      <c r="J587" s="21">
        <f t="shared" ref="J587" si="1070">(IF(E587="SELL",IF(H587="",0,G587-H587),IF(E587="BUY",IF(H587="",0,H587-G587))))*C587</f>
        <v>0</v>
      </c>
      <c r="K587" s="21">
        <f t="shared" ref="K587" si="1071">SUM(I587,J587)</f>
        <v>11000</v>
      </c>
    </row>
    <row r="588" spans="1:11" ht="15.75">
      <c r="A588" s="8">
        <v>43101</v>
      </c>
      <c r="B588" s="9" t="s">
        <v>62</v>
      </c>
      <c r="C588" s="9">
        <v>2200</v>
      </c>
      <c r="D588" s="9"/>
      <c r="E588" s="9" t="s">
        <v>10</v>
      </c>
      <c r="F588" s="10">
        <v>265.10000000000002</v>
      </c>
      <c r="G588" s="10">
        <v>266.60000000000002</v>
      </c>
      <c r="H588" s="10"/>
      <c r="I588" s="21">
        <f t="shared" ref="I588" si="1072">(IF(E588="SELL",F588-G588,IF(E588="BUY",G588-F588)))*C588</f>
        <v>3300</v>
      </c>
      <c r="J588" s="21">
        <f t="shared" ref="J588" si="1073">(IF(E588="SELL",IF(H588="",0,G588-H588),IF(E588="BUY",IF(H588="",0,H588-G588))))*C588</f>
        <v>0</v>
      </c>
      <c r="K588" s="21">
        <f t="shared" si="1066"/>
        <v>3300</v>
      </c>
    </row>
    <row r="589" spans="1:11" ht="15.75">
      <c r="A589" s="8">
        <v>43101</v>
      </c>
      <c r="B589" s="9" t="s">
        <v>51</v>
      </c>
      <c r="C589" s="9">
        <v>1750</v>
      </c>
      <c r="D589" s="9"/>
      <c r="E589" s="9" t="s">
        <v>16</v>
      </c>
      <c r="F589" s="10">
        <v>328.85</v>
      </c>
      <c r="G589" s="10">
        <v>326.85000000000002</v>
      </c>
      <c r="H589" s="10"/>
      <c r="I589" s="21">
        <f t="shared" si="1067"/>
        <v>3500</v>
      </c>
      <c r="J589" s="21">
        <f t="shared" si="1068"/>
        <v>0</v>
      </c>
      <c r="K589" s="21">
        <f t="shared" si="1066"/>
        <v>3500</v>
      </c>
    </row>
    <row r="590" spans="1:11" ht="15.75">
      <c r="A590" s="8">
        <v>43101</v>
      </c>
      <c r="B590" s="9" t="s">
        <v>61</v>
      </c>
      <c r="C590" s="9">
        <v>2500</v>
      </c>
      <c r="D590" s="9"/>
      <c r="E590" s="9" t="s">
        <v>10</v>
      </c>
      <c r="F590" s="10">
        <v>248</v>
      </c>
      <c r="G590" s="10">
        <v>249.2</v>
      </c>
      <c r="H590" s="10">
        <v>250.4</v>
      </c>
      <c r="I590" s="21">
        <f t="shared" ref="I590" si="1074">(IF(E590="SELL",F590-G590,IF(E590="BUY",G590-F590)))*C590</f>
        <v>2999.9999999999718</v>
      </c>
      <c r="J590" s="21">
        <f t="shared" ref="J590" si="1075">(IF(E590="SELL",IF(H590="",0,G590-H590),IF(E590="BUY",IF(H590="",0,H590-G590))))*C590</f>
        <v>3000.0000000000427</v>
      </c>
      <c r="K590" s="21">
        <f t="shared" si="1066"/>
        <v>6000.0000000000146</v>
      </c>
    </row>
    <row r="591" spans="1:11" ht="15.75">
      <c r="A591" s="8">
        <v>43098</v>
      </c>
      <c r="B591" s="9" t="s">
        <v>60</v>
      </c>
      <c r="C591" s="9">
        <v>1200</v>
      </c>
      <c r="D591" s="9"/>
      <c r="E591" s="9" t="s">
        <v>10</v>
      </c>
      <c r="F591" s="10">
        <v>617.35</v>
      </c>
      <c r="G591" s="10">
        <v>617.35</v>
      </c>
      <c r="H591" s="10"/>
      <c r="I591" s="21">
        <f t="shared" si="1067"/>
        <v>0</v>
      </c>
      <c r="J591" s="21">
        <f t="shared" si="1068"/>
        <v>0</v>
      </c>
      <c r="K591" s="21">
        <f t="shared" si="1066"/>
        <v>0</v>
      </c>
    </row>
    <row r="592" spans="1:11" ht="15.75">
      <c r="A592" s="8">
        <v>43098</v>
      </c>
      <c r="B592" s="9" t="s">
        <v>9</v>
      </c>
      <c r="C592" s="9">
        <v>9000</v>
      </c>
      <c r="D592" s="9"/>
      <c r="E592" s="9" t="s">
        <v>10</v>
      </c>
      <c r="F592" s="10">
        <v>65.900000000000006</v>
      </c>
      <c r="G592" s="10">
        <v>66.5</v>
      </c>
      <c r="H592" s="10">
        <v>67.099999999999994</v>
      </c>
      <c r="I592" s="21">
        <f t="shared" ref="I592:I593" si="1076">(IF(E592="SELL",F592-G592,IF(E592="BUY",G592-F592)))*C592</f>
        <v>5399.9999999999491</v>
      </c>
      <c r="J592" s="21">
        <f t="shared" ref="J592:J641" si="1077">(IF(E592="SELL",IF(H592="",0,G592-H592),IF(E592="BUY",IF(H592="",0,H592-G592))))*C592</f>
        <v>5399.9999999999491</v>
      </c>
      <c r="K592" s="21">
        <f t="shared" si="1066"/>
        <v>10799.999999999898</v>
      </c>
    </row>
    <row r="593" spans="1:11" ht="15.75">
      <c r="A593" s="8">
        <v>43098</v>
      </c>
      <c r="B593" s="9" t="s">
        <v>11</v>
      </c>
      <c r="C593" s="9">
        <v>2000</v>
      </c>
      <c r="D593" s="9"/>
      <c r="E593" s="9" t="s">
        <v>10</v>
      </c>
      <c r="F593" s="10">
        <v>772</v>
      </c>
      <c r="G593" s="10">
        <v>776</v>
      </c>
      <c r="H593" s="10">
        <v>780</v>
      </c>
      <c r="I593" s="21">
        <f t="shared" si="1076"/>
        <v>8000</v>
      </c>
      <c r="J593" s="21">
        <f t="shared" si="1077"/>
        <v>8000</v>
      </c>
      <c r="K593" s="21">
        <f t="shared" ref="K593:K667" si="1078">SUM(I593,J593)</f>
        <v>16000</v>
      </c>
    </row>
    <row r="594" spans="1:11" ht="15.75">
      <c r="A594" s="8">
        <v>43098</v>
      </c>
      <c r="B594" s="9" t="s">
        <v>12</v>
      </c>
      <c r="C594" s="9">
        <v>1000</v>
      </c>
      <c r="D594" s="9"/>
      <c r="E594" s="9" t="s">
        <v>10</v>
      </c>
      <c r="F594" s="10">
        <v>1766</v>
      </c>
      <c r="G594" s="10">
        <v>1766</v>
      </c>
      <c r="H594" s="10"/>
      <c r="I594" s="21">
        <f t="shared" ref="I594:I641" si="1079">(IF(E594="SELL",F594-G594,IF(E594="BUY",G594-F594)))*C594</f>
        <v>0</v>
      </c>
      <c r="J594" s="21">
        <f t="shared" si="1077"/>
        <v>0</v>
      </c>
      <c r="K594" s="21">
        <f t="shared" si="1078"/>
        <v>0</v>
      </c>
    </row>
    <row r="595" spans="1:11" ht="15.75">
      <c r="A595" s="8">
        <v>43098</v>
      </c>
      <c r="B595" s="9" t="s">
        <v>13</v>
      </c>
      <c r="C595" s="9">
        <v>4000</v>
      </c>
      <c r="D595" s="9"/>
      <c r="E595" s="9" t="s">
        <v>10</v>
      </c>
      <c r="F595" s="10">
        <v>224</v>
      </c>
      <c r="G595" s="10">
        <v>224</v>
      </c>
      <c r="H595" s="10"/>
      <c r="I595" s="21">
        <f t="shared" si="1079"/>
        <v>0</v>
      </c>
      <c r="J595" s="21">
        <f t="shared" si="1077"/>
        <v>0</v>
      </c>
      <c r="K595" s="21">
        <f t="shared" si="1078"/>
        <v>0</v>
      </c>
    </row>
    <row r="596" spans="1:11" ht="15.75">
      <c r="A596" s="8">
        <v>43097</v>
      </c>
      <c r="B596" s="9" t="s">
        <v>15</v>
      </c>
      <c r="C596" s="9">
        <v>500</v>
      </c>
      <c r="D596" s="9"/>
      <c r="E596" s="9" t="s">
        <v>16</v>
      </c>
      <c r="F596" s="10">
        <v>1866</v>
      </c>
      <c r="G596" s="10">
        <v>1870</v>
      </c>
      <c r="H596" s="10"/>
      <c r="I596" s="21">
        <f>(IF(E596="SELL",F596-G596,IF(E596="BUY",G596-F596)))*C596</f>
        <v>-2000</v>
      </c>
      <c r="J596" s="21">
        <f>(IF(E596="SELL",IF(H596="",0,G596-H596),IF(E596="BUY",IF(H596="",0,H596-G596))))*C596</f>
        <v>0</v>
      </c>
      <c r="K596" s="21">
        <f>SUM(I596,J596)</f>
        <v>-2000</v>
      </c>
    </row>
    <row r="597" spans="1:11" ht="15.75">
      <c r="A597" s="8">
        <v>43097</v>
      </c>
      <c r="B597" s="9" t="s">
        <v>14</v>
      </c>
      <c r="C597" s="9">
        <v>4500</v>
      </c>
      <c r="D597" s="9"/>
      <c r="E597" s="9" t="s">
        <v>10</v>
      </c>
      <c r="F597" s="10">
        <v>152.5</v>
      </c>
      <c r="G597" s="10">
        <v>152.5</v>
      </c>
      <c r="H597" s="10"/>
      <c r="I597" s="21">
        <f t="shared" si="1079"/>
        <v>0</v>
      </c>
      <c r="J597" s="21">
        <f t="shared" si="1077"/>
        <v>0</v>
      </c>
      <c r="K597" s="21">
        <f t="shared" si="1078"/>
        <v>0</v>
      </c>
    </row>
    <row r="598" spans="1:11" ht="15.75">
      <c r="A598" s="8">
        <v>43096</v>
      </c>
      <c r="B598" s="9" t="s">
        <v>17</v>
      </c>
      <c r="C598" s="9">
        <v>1200</v>
      </c>
      <c r="D598" s="9"/>
      <c r="E598" s="9" t="s">
        <v>10</v>
      </c>
      <c r="F598" s="10">
        <v>501.55</v>
      </c>
      <c r="G598" s="10">
        <v>505.5</v>
      </c>
      <c r="H598" s="10"/>
      <c r="I598" s="21">
        <f t="shared" si="1079"/>
        <v>4739.9999999999864</v>
      </c>
      <c r="J598" s="21">
        <f t="shared" si="1077"/>
        <v>0</v>
      </c>
      <c r="K598" s="21">
        <f t="shared" si="1078"/>
        <v>4739.9999999999864</v>
      </c>
    </row>
    <row r="599" spans="1:11" ht="15.75">
      <c r="A599" s="8">
        <v>43096</v>
      </c>
      <c r="B599" s="9" t="s">
        <v>18</v>
      </c>
      <c r="C599" s="9">
        <v>1500</v>
      </c>
      <c r="D599" s="9"/>
      <c r="E599" s="9" t="s">
        <v>10</v>
      </c>
      <c r="F599" s="10">
        <v>477.45</v>
      </c>
      <c r="G599" s="10">
        <v>477.45</v>
      </c>
      <c r="H599" s="10"/>
      <c r="I599" s="21">
        <f t="shared" si="1079"/>
        <v>0</v>
      </c>
      <c r="J599" s="21">
        <f t="shared" si="1077"/>
        <v>0</v>
      </c>
      <c r="K599" s="21">
        <f t="shared" si="1078"/>
        <v>0</v>
      </c>
    </row>
    <row r="600" spans="1:11" ht="15.75">
      <c r="A600" s="8">
        <v>43096</v>
      </c>
      <c r="B600" s="9" t="s">
        <v>19</v>
      </c>
      <c r="C600" s="9">
        <v>1100</v>
      </c>
      <c r="D600" s="9"/>
      <c r="E600" s="9" t="s">
        <v>10</v>
      </c>
      <c r="F600" s="10">
        <v>761</v>
      </c>
      <c r="G600" s="10">
        <v>755</v>
      </c>
      <c r="H600" s="10"/>
      <c r="I600" s="21">
        <f t="shared" si="1079"/>
        <v>-6600</v>
      </c>
      <c r="J600" s="21">
        <f t="shared" si="1077"/>
        <v>0</v>
      </c>
      <c r="K600" s="21">
        <f t="shared" si="1078"/>
        <v>-6600</v>
      </c>
    </row>
    <row r="601" spans="1:11" ht="15.75">
      <c r="A601" s="8">
        <v>43095</v>
      </c>
      <c r="B601" s="9" t="s">
        <v>20</v>
      </c>
      <c r="C601" s="9">
        <v>625</v>
      </c>
      <c r="D601" s="9"/>
      <c r="E601" s="9" t="s">
        <v>10</v>
      </c>
      <c r="F601" s="10">
        <v>1367</v>
      </c>
      <c r="G601" s="10">
        <v>1377</v>
      </c>
      <c r="H601" s="10">
        <v>1387</v>
      </c>
      <c r="I601" s="21">
        <f t="shared" si="1079"/>
        <v>6250</v>
      </c>
      <c r="J601" s="21">
        <f t="shared" si="1077"/>
        <v>6250</v>
      </c>
      <c r="K601" s="21">
        <f t="shared" si="1078"/>
        <v>12500</v>
      </c>
    </row>
    <row r="602" spans="1:11" ht="15.75">
      <c r="A602" s="8">
        <v>43095</v>
      </c>
      <c r="B602" s="9" t="s">
        <v>21</v>
      </c>
      <c r="C602" s="9">
        <v>600</v>
      </c>
      <c r="D602" s="9"/>
      <c r="E602" s="9" t="s">
        <v>10</v>
      </c>
      <c r="F602" s="10">
        <v>1205</v>
      </c>
      <c r="G602" s="10">
        <v>1215</v>
      </c>
      <c r="H602" s="10"/>
      <c r="I602" s="21">
        <f t="shared" si="1079"/>
        <v>6000</v>
      </c>
      <c r="J602" s="21">
        <f t="shared" si="1077"/>
        <v>0</v>
      </c>
      <c r="K602" s="21">
        <f t="shared" si="1078"/>
        <v>6000</v>
      </c>
    </row>
    <row r="603" spans="1:11" ht="15.75">
      <c r="A603" s="8">
        <v>43095</v>
      </c>
      <c r="B603" s="9" t="s">
        <v>22</v>
      </c>
      <c r="C603" s="9">
        <v>1600</v>
      </c>
      <c r="D603" s="9"/>
      <c r="E603" s="9" t="s">
        <v>10</v>
      </c>
      <c r="F603" s="10">
        <v>318</v>
      </c>
      <c r="G603" s="10">
        <v>313</v>
      </c>
      <c r="H603" s="10"/>
      <c r="I603" s="21">
        <f t="shared" si="1079"/>
        <v>-8000</v>
      </c>
      <c r="J603" s="21">
        <f t="shared" si="1077"/>
        <v>0</v>
      </c>
      <c r="K603" s="21">
        <f t="shared" si="1078"/>
        <v>-8000</v>
      </c>
    </row>
    <row r="604" spans="1:11" ht="15.75">
      <c r="A604" s="8">
        <v>43091</v>
      </c>
      <c r="B604" s="9" t="s">
        <v>23</v>
      </c>
      <c r="C604" s="9">
        <v>300</v>
      </c>
      <c r="D604" s="9"/>
      <c r="E604" s="9" t="s">
        <v>10</v>
      </c>
      <c r="F604" s="10">
        <v>1617</v>
      </c>
      <c r="G604" s="10">
        <v>1630</v>
      </c>
      <c r="H604" s="10"/>
      <c r="I604" s="21">
        <f t="shared" si="1079"/>
        <v>3900</v>
      </c>
      <c r="J604" s="21">
        <f t="shared" si="1077"/>
        <v>0</v>
      </c>
      <c r="K604" s="21">
        <f t="shared" si="1078"/>
        <v>3900</v>
      </c>
    </row>
    <row r="605" spans="1:11" ht="15.75">
      <c r="A605" s="8">
        <v>43090</v>
      </c>
      <c r="B605" s="9" t="s">
        <v>24</v>
      </c>
      <c r="C605" s="9">
        <v>200</v>
      </c>
      <c r="D605" s="9"/>
      <c r="E605" s="9" t="s">
        <v>10</v>
      </c>
      <c r="F605" s="10">
        <v>5350</v>
      </c>
      <c r="G605" s="10">
        <v>5400</v>
      </c>
      <c r="H605" s="10"/>
      <c r="I605" s="21">
        <f t="shared" si="1079"/>
        <v>10000</v>
      </c>
      <c r="J605" s="21">
        <f t="shared" si="1077"/>
        <v>0</v>
      </c>
      <c r="K605" s="21">
        <f t="shared" si="1078"/>
        <v>10000</v>
      </c>
    </row>
    <row r="606" spans="1:11" ht="15.75">
      <c r="A606" s="8">
        <v>43090</v>
      </c>
      <c r="B606" s="9" t="s">
        <v>25</v>
      </c>
      <c r="C606" s="9">
        <v>1000</v>
      </c>
      <c r="D606" s="9"/>
      <c r="E606" s="9" t="s">
        <v>10</v>
      </c>
      <c r="F606" s="10">
        <v>708</v>
      </c>
      <c r="G606" s="10">
        <v>718</v>
      </c>
      <c r="H606" s="10"/>
      <c r="I606" s="21">
        <f t="shared" si="1079"/>
        <v>10000</v>
      </c>
      <c r="J606" s="21">
        <f t="shared" si="1077"/>
        <v>0</v>
      </c>
      <c r="K606" s="21">
        <f t="shared" si="1078"/>
        <v>10000</v>
      </c>
    </row>
    <row r="607" spans="1:11" ht="15.75">
      <c r="A607" s="8">
        <v>43089</v>
      </c>
      <c r="B607" s="9" t="s">
        <v>26</v>
      </c>
      <c r="C607" s="9">
        <v>800</v>
      </c>
      <c r="D607" s="9"/>
      <c r="E607" s="9" t="s">
        <v>10</v>
      </c>
      <c r="F607" s="10">
        <v>813</v>
      </c>
      <c r="G607" s="10">
        <v>823</v>
      </c>
      <c r="H607" s="10"/>
      <c r="I607" s="21">
        <f t="shared" si="1079"/>
        <v>8000</v>
      </c>
      <c r="J607" s="21">
        <f t="shared" si="1077"/>
        <v>0</v>
      </c>
      <c r="K607" s="21">
        <f t="shared" si="1078"/>
        <v>8000</v>
      </c>
    </row>
    <row r="608" spans="1:11" ht="15.75">
      <c r="A608" s="8">
        <v>43089</v>
      </c>
      <c r="B608" s="9" t="s">
        <v>27</v>
      </c>
      <c r="C608" s="9">
        <v>1500</v>
      </c>
      <c r="D608" s="9"/>
      <c r="E608" s="9" t="s">
        <v>10</v>
      </c>
      <c r="F608" s="10">
        <v>622</v>
      </c>
      <c r="G608" s="10">
        <v>615</v>
      </c>
      <c r="H608" s="10"/>
      <c r="I608" s="21">
        <f t="shared" si="1079"/>
        <v>-10500</v>
      </c>
      <c r="J608" s="21">
        <f t="shared" si="1077"/>
        <v>0</v>
      </c>
      <c r="K608" s="21">
        <f t="shared" si="1078"/>
        <v>-10500</v>
      </c>
    </row>
    <row r="609" spans="1:11" ht="15.75">
      <c r="A609" s="8">
        <v>43088</v>
      </c>
      <c r="B609" s="9" t="s">
        <v>27</v>
      </c>
      <c r="C609" s="9">
        <v>1500</v>
      </c>
      <c r="D609" s="9"/>
      <c r="E609" s="9" t="s">
        <v>10</v>
      </c>
      <c r="F609" s="10">
        <v>609.5</v>
      </c>
      <c r="G609" s="10">
        <v>615</v>
      </c>
      <c r="H609" s="10"/>
      <c r="I609" s="21">
        <f t="shared" si="1079"/>
        <v>8250</v>
      </c>
      <c r="J609" s="21">
        <f t="shared" si="1077"/>
        <v>0</v>
      </c>
      <c r="K609" s="21">
        <f t="shared" si="1078"/>
        <v>8250</v>
      </c>
    </row>
    <row r="610" spans="1:11" ht="15.75">
      <c r="A610" s="8">
        <v>43088</v>
      </c>
      <c r="B610" s="9" t="s">
        <v>22</v>
      </c>
      <c r="C610" s="9">
        <v>2750</v>
      </c>
      <c r="D610" s="9"/>
      <c r="E610" s="9" t="s">
        <v>10</v>
      </c>
      <c r="F610" s="10">
        <v>313.2</v>
      </c>
      <c r="G610" s="10">
        <v>315.2</v>
      </c>
      <c r="H610" s="10"/>
      <c r="I610" s="21">
        <f t="shared" si="1079"/>
        <v>5500</v>
      </c>
      <c r="J610" s="21">
        <f t="shared" si="1077"/>
        <v>0</v>
      </c>
      <c r="K610" s="21">
        <f t="shared" si="1078"/>
        <v>5500</v>
      </c>
    </row>
    <row r="611" spans="1:11" ht="15.75">
      <c r="A611" s="8">
        <v>43087</v>
      </c>
      <c r="B611" s="9" t="s">
        <v>29</v>
      </c>
      <c r="C611" s="9">
        <v>3200</v>
      </c>
      <c r="D611" s="9"/>
      <c r="E611" s="9" t="s">
        <v>10</v>
      </c>
      <c r="F611" s="10">
        <v>365</v>
      </c>
      <c r="G611" s="10">
        <v>368</v>
      </c>
      <c r="H611" s="10"/>
      <c r="I611" s="21">
        <f t="shared" si="1079"/>
        <v>9600</v>
      </c>
      <c r="J611" s="21">
        <f t="shared" si="1077"/>
        <v>0</v>
      </c>
      <c r="K611" s="21">
        <f t="shared" si="1078"/>
        <v>9600</v>
      </c>
    </row>
    <row r="612" spans="1:11" ht="15.75">
      <c r="A612" s="8">
        <v>43087</v>
      </c>
      <c r="B612" s="9" t="s">
        <v>25</v>
      </c>
      <c r="C612" s="9">
        <v>1000</v>
      </c>
      <c r="D612" s="9"/>
      <c r="E612" s="9" t="s">
        <v>10</v>
      </c>
      <c r="F612" s="10">
        <v>716.75</v>
      </c>
      <c r="G612" s="10">
        <v>725</v>
      </c>
      <c r="H612" s="10">
        <v>732</v>
      </c>
      <c r="I612" s="21">
        <f t="shared" si="1079"/>
        <v>8250</v>
      </c>
      <c r="J612" s="21">
        <f t="shared" si="1077"/>
        <v>7000</v>
      </c>
      <c r="K612" s="21">
        <f t="shared" si="1078"/>
        <v>15250</v>
      </c>
    </row>
    <row r="613" spans="1:11" ht="15.75">
      <c r="A613" s="8">
        <v>43084</v>
      </c>
      <c r="B613" s="9" t="s">
        <v>28</v>
      </c>
      <c r="C613" s="9">
        <v>1000</v>
      </c>
      <c r="D613" s="9"/>
      <c r="E613" s="9" t="s">
        <v>10</v>
      </c>
      <c r="F613" s="10">
        <v>1474</v>
      </c>
      <c r="G613" s="10">
        <v>1484</v>
      </c>
      <c r="H613" s="10"/>
      <c r="I613" s="21">
        <f t="shared" si="1079"/>
        <v>10000</v>
      </c>
      <c r="J613" s="21">
        <f t="shared" si="1077"/>
        <v>0</v>
      </c>
      <c r="K613" s="21">
        <f t="shared" si="1078"/>
        <v>10000</v>
      </c>
    </row>
    <row r="614" spans="1:11" ht="15.75">
      <c r="A614" s="8">
        <v>43084</v>
      </c>
      <c r="B614" s="9" t="s">
        <v>30</v>
      </c>
      <c r="C614" s="9">
        <v>3750</v>
      </c>
      <c r="D614" s="9"/>
      <c r="E614" s="9" t="s">
        <v>10</v>
      </c>
      <c r="F614" s="10">
        <v>185</v>
      </c>
      <c r="G614" s="10">
        <v>187</v>
      </c>
      <c r="H614" s="10"/>
      <c r="I614" s="21">
        <f t="shared" si="1079"/>
        <v>7500</v>
      </c>
      <c r="J614" s="21">
        <f t="shared" si="1077"/>
        <v>0</v>
      </c>
      <c r="K614" s="21">
        <f t="shared" si="1078"/>
        <v>7500</v>
      </c>
    </row>
    <row r="615" spans="1:11" ht="15.75">
      <c r="A615" s="8">
        <v>43084</v>
      </c>
      <c r="B615" s="9" t="s">
        <v>14</v>
      </c>
      <c r="C615" s="9">
        <v>4500</v>
      </c>
      <c r="D615" s="9"/>
      <c r="E615" s="9" t="s">
        <v>16</v>
      </c>
      <c r="F615" s="10">
        <v>139.30000000000001</v>
      </c>
      <c r="G615" s="10">
        <v>142.9</v>
      </c>
      <c r="H615" s="10"/>
      <c r="I615" s="21">
        <f t="shared" si="1079"/>
        <v>-16199.999999999975</v>
      </c>
      <c r="J615" s="21">
        <f t="shared" si="1077"/>
        <v>0</v>
      </c>
      <c r="K615" s="21">
        <f t="shared" si="1078"/>
        <v>-16199.999999999975</v>
      </c>
    </row>
    <row r="616" spans="1:11" ht="15.75">
      <c r="A616" s="8">
        <v>43083</v>
      </c>
      <c r="B616" s="9" t="s">
        <v>31</v>
      </c>
      <c r="C616" s="9">
        <v>200</v>
      </c>
      <c r="D616" s="9"/>
      <c r="E616" s="9" t="s">
        <v>10</v>
      </c>
      <c r="F616" s="10">
        <v>4275.5</v>
      </c>
      <c r="G616" s="10">
        <v>4300</v>
      </c>
      <c r="H616" s="10">
        <v>4325</v>
      </c>
      <c r="I616" s="21">
        <f t="shared" si="1079"/>
        <v>4900</v>
      </c>
      <c r="J616" s="21">
        <f t="shared" si="1077"/>
        <v>5000</v>
      </c>
      <c r="K616" s="21">
        <f t="shared" si="1078"/>
        <v>9900</v>
      </c>
    </row>
    <row r="617" spans="1:11" ht="15.75">
      <c r="A617" s="8">
        <v>43083</v>
      </c>
      <c r="B617" s="9" t="s">
        <v>29</v>
      </c>
      <c r="C617" s="9">
        <v>3200</v>
      </c>
      <c r="D617" s="9"/>
      <c r="E617" s="9" t="s">
        <v>10</v>
      </c>
      <c r="F617" s="10">
        <v>357.7</v>
      </c>
      <c r="G617" s="10">
        <v>359.7</v>
      </c>
      <c r="H617" s="10"/>
      <c r="I617" s="21">
        <f t="shared" si="1079"/>
        <v>6400</v>
      </c>
      <c r="J617" s="21">
        <f t="shared" si="1077"/>
        <v>0</v>
      </c>
      <c r="K617" s="21">
        <f t="shared" si="1078"/>
        <v>6400</v>
      </c>
    </row>
    <row r="618" spans="1:11" ht="15.75">
      <c r="A618" s="8">
        <v>43083</v>
      </c>
      <c r="B618" s="9" t="s">
        <v>32</v>
      </c>
      <c r="C618" s="9">
        <v>25</v>
      </c>
      <c r="D618" s="9"/>
      <c r="E618" s="9" t="s">
        <v>16</v>
      </c>
      <c r="F618" s="10">
        <v>28773</v>
      </c>
      <c r="G618" s="10">
        <v>28573</v>
      </c>
      <c r="H618" s="10"/>
      <c r="I618" s="21">
        <f t="shared" si="1079"/>
        <v>5000</v>
      </c>
      <c r="J618" s="21">
        <f t="shared" si="1077"/>
        <v>0</v>
      </c>
      <c r="K618" s="21">
        <f t="shared" si="1078"/>
        <v>5000</v>
      </c>
    </row>
    <row r="619" spans="1:11" ht="15.75">
      <c r="A619" s="8">
        <v>43083</v>
      </c>
      <c r="B619" s="9" t="s">
        <v>33</v>
      </c>
      <c r="C619" s="9">
        <v>700</v>
      </c>
      <c r="D619" s="9"/>
      <c r="E619" s="9" t="s">
        <v>10</v>
      </c>
      <c r="F619" s="10">
        <v>881</v>
      </c>
      <c r="G619" s="10">
        <v>881</v>
      </c>
      <c r="H619" s="10"/>
      <c r="I619" s="21">
        <f t="shared" si="1079"/>
        <v>0</v>
      </c>
      <c r="J619" s="21">
        <f t="shared" si="1077"/>
        <v>0</v>
      </c>
      <c r="K619" s="21">
        <f t="shared" si="1078"/>
        <v>0</v>
      </c>
    </row>
    <row r="620" spans="1:11" ht="15.75">
      <c r="A620" s="8">
        <v>43082</v>
      </c>
      <c r="B620" s="9" t="s">
        <v>31</v>
      </c>
      <c r="C620" s="9">
        <v>200</v>
      </c>
      <c r="D620" s="9"/>
      <c r="E620" s="9" t="s">
        <v>10</v>
      </c>
      <c r="F620" s="10">
        <v>4267</v>
      </c>
      <c r="G620" s="10">
        <v>4300</v>
      </c>
      <c r="H620" s="10">
        <v>4333</v>
      </c>
      <c r="I620" s="21">
        <f t="shared" si="1079"/>
        <v>6600</v>
      </c>
      <c r="J620" s="21">
        <f t="shared" si="1077"/>
        <v>6600</v>
      </c>
      <c r="K620" s="21">
        <f t="shared" si="1078"/>
        <v>13200</v>
      </c>
    </row>
    <row r="621" spans="1:11" ht="15.75">
      <c r="A621" s="8">
        <v>43082</v>
      </c>
      <c r="B621" s="9" t="s">
        <v>31</v>
      </c>
      <c r="C621" s="9">
        <v>200</v>
      </c>
      <c r="D621" s="9"/>
      <c r="E621" s="9" t="s">
        <v>10</v>
      </c>
      <c r="F621" s="10">
        <v>4200</v>
      </c>
      <c r="G621" s="10">
        <v>4225</v>
      </c>
      <c r="H621" s="10">
        <v>4250</v>
      </c>
      <c r="I621" s="21">
        <f t="shared" si="1079"/>
        <v>5000</v>
      </c>
      <c r="J621" s="21">
        <f t="shared" si="1077"/>
        <v>5000</v>
      </c>
      <c r="K621" s="21">
        <f t="shared" si="1078"/>
        <v>10000</v>
      </c>
    </row>
    <row r="622" spans="1:11" ht="15.75">
      <c r="A622" s="8">
        <v>43082</v>
      </c>
      <c r="B622" s="9" t="s">
        <v>34</v>
      </c>
      <c r="C622" s="9">
        <v>4500</v>
      </c>
      <c r="D622" s="9"/>
      <c r="E622" s="9" t="s">
        <v>10</v>
      </c>
      <c r="F622" s="10">
        <v>124.9</v>
      </c>
      <c r="G622" s="10">
        <v>125.9</v>
      </c>
      <c r="H622" s="10">
        <v>126.9</v>
      </c>
      <c r="I622" s="21">
        <f t="shared" si="1079"/>
        <v>4500</v>
      </c>
      <c r="J622" s="21">
        <f t="shared" si="1077"/>
        <v>4500</v>
      </c>
      <c r="K622" s="21">
        <f t="shared" si="1078"/>
        <v>9000</v>
      </c>
    </row>
    <row r="623" spans="1:11" ht="15.75">
      <c r="A623" s="8">
        <v>43081</v>
      </c>
      <c r="B623" s="9" t="s">
        <v>35</v>
      </c>
      <c r="C623" s="9">
        <v>1700</v>
      </c>
      <c r="D623" s="9"/>
      <c r="E623" s="9" t="s">
        <v>16</v>
      </c>
      <c r="F623" s="10">
        <v>361</v>
      </c>
      <c r="G623" s="10">
        <v>357</v>
      </c>
      <c r="H623" s="10"/>
      <c r="I623" s="21">
        <f t="shared" si="1079"/>
        <v>6800</v>
      </c>
      <c r="J623" s="21">
        <f t="shared" si="1077"/>
        <v>0</v>
      </c>
      <c r="K623" s="21">
        <f t="shared" si="1078"/>
        <v>6800</v>
      </c>
    </row>
    <row r="624" spans="1:11" ht="15.75">
      <c r="A624" s="8">
        <v>43081</v>
      </c>
      <c r="B624" s="9" t="s">
        <v>36</v>
      </c>
      <c r="C624" s="9">
        <v>550</v>
      </c>
      <c r="D624" s="9"/>
      <c r="E624" s="9" t="s">
        <v>10</v>
      </c>
      <c r="F624" s="10">
        <v>1395</v>
      </c>
      <c r="G624" s="10">
        <v>1395</v>
      </c>
      <c r="H624" s="10"/>
      <c r="I624" s="21">
        <f t="shared" si="1079"/>
        <v>0</v>
      </c>
      <c r="J624" s="21">
        <f t="shared" si="1077"/>
        <v>0</v>
      </c>
      <c r="K624" s="21">
        <f t="shared" si="1078"/>
        <v>0</v>
      </c>
    </row>
    <row r="625" spans="1:11" ht="15.75">
      <c r="A625" s="8">
        <v>43081</v>
      </c>
      <c r="B625" s="9" t="s">
        <v>37</v>
      </c>
      <c r="C625" s="9">
        <v>1800</v>
      </c>
      <c r="D625" s="9"/>
      <c r="E625" s="9" t="s">
        <v>10</v>
      </c>
      <c r="F625" s="10">
        <v>524.29999999999995</v>
      </c>
      <c r="G625" s="10">
        <v>521</v>
      </c>
      <c r="H625" s="10"/>
      <c r="I625" s="21">
        <f t="shared" si="1079"/>
        <v>-5939.9999999999181</v>
      </c>
      <c r="J625" s="21">
        <f t="shared" si="1077"/>
        <v>0</v>
      </c>
      <c r="K625" s="21">
        <f t="shared" si="1078"/>
        <v>-5939.9999999999181</v>
      </c>
    </row>
    <row r="626" spans="1:11" ht="15.75">
      <c r="A626" s="8">
        <v>43080</v>
      </c>
      <c r="B626" s="9" t="s">
        <v>36</v>
      </c>
      <c r="C626" s="9">
        <v>550</v>
      </c>
      <c r="D626" s="9"/>
      <c r="E626" s="9" t="s">
        <v>10</v>
      </c>
      <c r="F626" s="10">
        <v>1370</v>
      </c>
      <c r="G626" s="10">
        <v>1385</v>
      </c>
      <c r="H626" s="10"/>
      <c r="I626" s="21">
        <f t="shared" si="1079"/>
        <v>8250</v>
      </c>
      <c r="J626" s="21">
        <f t="shared" si="1077"/>
        <v>0</v>
      </c>
      <c r="K626" s="21">
        <f t="shared" si="1078"/>
        <v>8250</v>
      </c>
    </row>
    <row r="627" spans="1:11" ht="15.75">
      <c r="A627" s="8">
        <v>43080</v>
      </c>
      <c r="B627" s="9" t="s">
        <v>38</v>
      </c>
      <c r="C627" s="9">
        <v>750</v>
      </c>
      <c r="D627" s="9"/>
      <c r="E627" s="9" t="s">
        <v>10</v>
      </c>
      <c r="F627" s="10">
        <v>429.5</v>
      </c>
      <c r="G627" s="10">
        <v>429.5</v>
      </c>
      <c r="H627" s="10"/>
      <c r="I627" s="21">
        <f t="shared" si="1079"/>
        <v>0</v>
      </c>
      <c r="J627" s="21">
        <f t="shared" si="1077"/>
        <v>0</v>
      </c>
      <c r="K627" s="21">
        <f t="shared" si="1078"/>
        <v>0</v>
      </c>
    </row>
    <row r="628" spans="1:11" ht="15.75">
      <c r="A628" s="8">
        <v>43080</v>
      </c>
      <c r="B628" s="9" t="s">
        <v>39</v>
      </c>
      <c r="C628" s="9">
        <v>5000</v>
      </c>
      <c r="D628" s="9"/>
      <c r="E628" s="9" t="s">
        <v>10</v>
      </c>
      <c r="F628" s="10">
        <v>133.19999999999999</v>
      </c>
      <c r="G628" s="10">
        <v>133.19999999999999</v>
      </c>
      <c r="H628" s="10"/>
      <c r="I628" s="21">
        <f t="shared" si="1079"/>
        <v>0</v>
      </c>
      <c r="J628" s="21">
        <f t="shared" si="1077"/>
        <v>0</v>
      </c>
      <c r="K628" s="21">
        <f t="shared" si="1078"/>
        <v>0</v>
      </c>
    </row>
    <row r="629" spans="1:11" ht="15.75">
      <c r="A629" s="8">
        <v>43076</v>
      </c>
      <c r="B629" s="9" t="s">
        <v>40</v>
      </c>
      <c r="C629" s="9">
        <v>500</v>
      </c>
      <c r="D629" s="9"/>
      <c r="E629" s="9" t="s">
        <v>16</v>
      </c>
      <c r="F629" s="10">
        <v>1680</v>
      </c>
      <c r="G629" s="10">
        <v>1660</v>
      </c>
      <c r="H629" s="10"/>
      <c r="I629" s="21">
        <f t="shared" si="1079"/>
        <v>10000</v>
      </c>
      <c r="J629" s="21">
        <f t="shared" si="1077"/>
        <v>0</v>
      </c>
      <c r="K629" s="21">
        <f t="shared" si="1078"/>
        <v>10000</v>
      </c>
    </row>
    <row r="630" spans="1:11" ht="15.75">
      <c r="A630" s="8">
        <v>43076</v>
      </c>
      <c r="B630" s="9" t="s">
        <v>41</v>
      </c>
      <c r="C630" s="9">
        <v>4500</v>
      </c>
      <c r="D630" s="9"/>
      <c r="E630" s="9" t="s">
        <v>16</v>
      </c>
      <c r="F630" s="10">
        <v>170.7</v>
      </c>
      <c r="G630" s="10">
        <v>168.7</v>
      </c>
      <c r="H630" s="10"/>
      <c r="I630" s="21">
        <f t="shared" si="1079"/>
        <v>9000</v>
      </c>
      <c r="J630" s="21">
        <f t="shared" si="1077"/>
        <v>0</v>
      </c>
      <c r="K630" s="21">
        <f t="shared" si="1078"/>
        <v>9000</v>
      </c>
    </row>
    <row r="631" spans="1:11" ht="15.75">
      <c r="A631" s="8">
        <v>43076</v>
      </c>
      <c r="B631" s="9" t="s">
        <v>42</v>
      </c>
      <c r="C631" s="9">
        <v>600</v>
      </c>
      <c r="D631" s="9"/>
      <c r="E631" s="9" t="s">
        <v>16</v>
      </c>
      <c r="F631" s="10">
        <v>1114.3</v>
      </c>
      <c r="G631" s="10">
        <v>1104.3</v>
      </c>
      <c r="H631" s="10"/>
      <c r="I631" s="21">
        <f t="shared" si="1079"/>
        <v>6000</v>
      </c>
      <c r="J631" s="21">
        <f t="shared" si="1077"/>
        <v>0</v>
      </c>
      <c r="K631" s="21">
        <f t="shared" si="1078"/>
        <v>6000</v>
      </c>
    </row>
    <row r="632" spans="1:11" ht="15.75">
      <c r="A632" s="8">
        <v>43075</v>
      </c>
      <c r="B632" s="9" t="s">
        <v>43</v>
      </c>
      <c r="C632" s="9">
        <v>40</v>
      </c>
      <c r="D632" s="9"/>
      <c r="E632" s="9" t="s">
        <v>16</v>
      </c>
      <c r="F632" s="10">
        <v>25083</v>
      </c>
      <c r="G632" s="10">
        <v>24883</v>
      </c>
      <c r="H632" s="10"/>
      <c r="I632" s="21">
        <f t="shared" si="1079"/>
        <v>8000</v>
      </c>
      <c r="J632" s="21">
        <f t="shared" si="1077"/>
        <v>0</v>
      </c>
      <c r="K632" s="21">
        <f t="shared" si="1078"/>
        <v>8000</v>
      </c>
    </row>
    <row r="633" spans="1:11" ht="15.75">
      <c r="A633" s="8">
        <v>43075</v>
      </c>
      <c r="B633" s="9" t="s">
        <v>44</v>
      </c>
      <c r="C633" s="9">
        <v>1200</v>
      </c>
      <c r="D633" s="9"/>
      <c r="E633" s="9" t="s">
        <v>10</v>
      </c>
      <c r="F633" s="10">
        <v>692</v>
      </c>
      <c r="G633" s="10">
        <v>696</v>
      </c>
      <c r="H633" s="10"/>
      <c r="I633" s="21">
        <f t="shared" si="1079"/>
        <v>4800</v>
      </c>
      <c r="J633" s="21">
        <f t="shared" si="1077"/>
        <v>0</v>
      </c>
      <c r="K633" s="21">
        <f t="shared" si="1078"/>
        <v>4800</v>
      </c>
    </row>
    <row r="634" spans="1:11" ht="15.75">
      <c r="A634" s="8">
        <v>43074</v>
      </c>
      <c r="B634" s="9" t="s">
        <v>45</v>
      </c>
      <c r="C634" s="9">
        <v>500</v>
      </c>
      <c r="D634" s="9"/>
      <c r="E634" s="9" t="s">
        <v>10</v>
      </c>
      <c r="F634" s="10">
        <v>1304</v>
      </c>
      <c r="G634" s="10">
        <v>1317</v>
      </c>
      <c r="H634" s="10"/>
      <c r="I634" s="21">
        <f t="shared" si="1079"/>
        <v>6500</v>
      </c>
      <c r="J634" s="21">
        <f t="shared" si="1077"/>
        <v>0</v>
      </c>
      <c r="K634" s="21">
        <f t="shared" si="1078"/>
        <v>6500</v>
      </c>
    </row>
    <row r="635" spans="1:11" ht="15.75">
      <c r="A635" s="8">
        <v>43074</v>
      </c>
      <c r="B635" s="9" t="s">
        <v>46</v>
      </c>
      <c r="C635" s="9">
        <v>4500</v>
      </c>
      <c r="D635" s="9"/>
      <c r="E635" s="9" t="s">
        <v>16</v>
      </c>
      <c r="F635" s="10">
        <v>281.55</v>
      </c>
      <c r="G635" s="10">
        <v>280.5</v>
      </c>
      <c r="H635" s="10"/>
      <c r="I635" s="21">
        <f t="shared" si="1079"/>
        <v>4725.0000000000509</v>
      </c>
      <c r="J635" s="21">
        <f t="shared" si="1077"/>
        <v>0</v>
      </c>
      <c r="K635" s="21">
        <f t="shared" si="1078"/>
        <v>4725.0000000000509</v>
      </c>
    </row>
    <row r="636" spans="1:11" ht="15.75">
      <c r="A636" s="8">
        <v>43074</v>
      </c>
      <c r="B636" s="9" t="s">
        <v>47</v>
      </c>
      <c r="C636" s="9">
        <v>9000</v>
      </c>
      <c r="D636" s="9"/>
      <c r="E636" s="9" t="s">
        <v>10</v>
      </c>
      <c r="F636" s="10">
        <v>117.75</v>
      </c>
      <c r="G636" s="10">
        <v>118.25</v>
      </c>
      <c r="H636" s="10">
        <v>118.75</v>
      </c>
      <c r="I636" s="21">
        <f t="shared" si="1079"/>
        <v>4500</v>
      </c>
      <c r="J636" s="21">
        <f t="shared" si="1077"/>
        <v>4500</v>
      </c>
      <c r="K636" s="21">
        <f t="shared" si="1078"/>
        <v>9000</v>
      </c>
    </row>
    <row r="637" spans="1:11" ht="15.75">
      <c r="A637" s="8">
        <v>43074</v>
      </c>
      <c r="B637" s="9" t="s">
        <v>23</v>
      </c>
      <c r="C637" s="9">
        <v>300</v>
      </c>
      <c r="D637" s="9"/>
      <c r="E637" s="9" t="s">
        <v>16</v>
      </c>
      <c r="F637" s="10">
        <v>1560</v>
      </c>
      <c r="G637" s="10">
        <v>1545</v>
      </c>
      <c r="H637" s="10"/>
      <c r="I637" s="21">
        <f t="shared" si="1079"/>
        <v>4500</v>
      </c>
      <c r="J637" s="21">
        <f t="shared" si="1077"/>
        <v>0</v>
      </c>
      <c r="K637" s="21">
        <f t="shared" si="1078"/>
        <v>4500</v>
      </c>
    </row>
    <row r="638" spans="1:11" ht="15.75">
      <c r="A638" s="8">
        <v>43073</v>
      </c>
      <c r="B638" s="9" t="s">
        <v>48</v>
      </c>
      <c r="C638" s="9">
        <v>1100</v>
      </c>
      <c r="D638" s="9"/>
      <c r="E638" s="9" t="s">
        <v>16</v>
      </c>
      <c r="F638" s="10">
        <v>670</v>
      </c>
      <c r="G638" s="10">
        <v>663</v>
      </c>
      <c r="H638" s="10"/>
      <c r="I638" s="21">
        <f t="shared" si="1079"/>
        <v>7700</v>
      </c>
      <c r="J638" s="21">
        <f t="shared" si="1077"/>
        <v>0</v>
      </c>
      <c r="K638" s="21">
        <f t="shared" si="1078"/>
        <v>7700</v>
      </c>
    </row>
    <row r="639" spans="1:11" ht="15.75">
      <c r="A639" s="8">
        <v>43073</v>
      </c>
      <c r="B639" s="9" t="s">
        <v>49</v>
      </c>
      <c r="C639" s="9">
        <v>3200</v>
      </c>
      <c r="D639" s="9"/>
      <c r="E639" s="9" t="s">
        <v>10</v>
      </c>
      <c r="F639" s="10">
        <v>362.8</v>
      </c>
      <c r="G639" s="10">
        <v>364.8</v>
      </c>
      <c r="H639" s="10"/>
      <c r="I639" s="21">
        <f t="shared" si="1079"/>
        <v>6400</v>
      </c>
      <c r="J639" s="21">
        <f t="shared" si="1077"/>
        <v>0</v>
      </c>
      <c r="K639" s="21">
        <f t="shared" si="1078"/>
        <v>6400</v>
      </c>
    </row>
    <row r="640" spans="1:11" ht="15.75">
      <c r="A640" s="8">
        <v>43073</v>
      </c>
      <c r="B640" s="9" t="s">
        <v>50</v>
      </c>
      <c r="C640" s="9">
        <v>3000</v>
      </c>
      <c r="D640" s="9"/>
      <c r="E640" s="9" t="s">
        <v>16</v>
      </c>
      <c r="F640" s="10">
        <v>253.5</v>
      </c>
      <c r="G640" s="10">
        <v>251.85</v>
      </c>
      <c r="H640" s="10"/>
      <c r="I640" s="21">
        <f t="shared" si="1079"/>
        <v>4950.0000000000173</v>
      </c>
      <c r="J640" s="21">
        <f t="shared" si="1077"/>
        <v>0</v>
      </c>
      <c r="K640" s="21">
        <f t="shared" si="1078"/>
        <v>4950.0000000000173</v>
      </c>
    </row>
    <row r="641" spans="1:11" ht="15.75">
      <c r="A641" s="8">
        <v>43073</v>
      </c>
      <c r="B641" s="9" t="s">
        <v>51</v>
      </c>
      <c r="C641" s="9">
        <v>1750</v>
      </c>
      <c r="D641" s="9"/>
      <c r="E641" s="9" t="s">
        <v>16</v>
      </c>
      <c r="F641" s="10">
        <v>292.25</v>
      </c>
      <c r="G641" s="10">
        <v>290.10000000000002</v>
      </c>
      <c r="H641" s="10"/>
      <c r="I641" s="21">
        <f t="shared" si="1079"/>
        <v>3762.49999999996</v>
      </c>
      <c r="J641" s="21">
        <f t="shared" si="1077"/>
        <v>0</v>
      </c>
      <c r="K641" s="21">
        <f t="shared" si="1078"/>
        <v>3762.49999999996</v>
      </c>
    </row>
    <row r="642" spans="1:11" ht="15.75">
      <c r="A642" s="8">
        <v>43070</v>
      </c>
      <c r="B642" s="9" t="s">
        <v>52</v>
      </c>
      <c r="C642" s="9">
        <v>1300</v>
      </c>
      <c r="D642" s="9"/>
      <c r="E642" s="9" t="s">
        <v>16</v>
      </c>
      <c r="F642" s="10">
        <v>574</v>
      </c>
      <c r="G642" s="10">
        <v>568</v>
      </c>
      <c r="H642" s="10">
        <v>562</v>
      </c>
      <c r="I642" s="21">
        <f>(IF(E642="SELL",F642-G642,IF(E642="BUY",G642-F642)))*C642</f>
        <v>7800</v>
      </c>
      <c r="J642" s="21">
        <f>(IF(E642="SELL",IF(H642="",0,G642-H642),IF(E642="BUY",IF(H642="",0,H642-G642))))*C642</f>
        <v>7800</v>
      </c>
      <c r="K642" s="21">
        <f t="shared" si="1078"/>
        <v>15600</v>
      </c>
    </row>
    <row r="643" spans="1:11" ht="15.75">
      <c r="A643" s="8">
        <v>43070</v>
      </c>
      <c r="B643" s="9" t="s">
        <v>53</v>
      </c>
      <c r="C643" s="9">
        <v>4000</v>
      </c>
      <c r="D643" s="9"/>
      <c r="E643" s="9" t="s">
        <v>16</v>
      </c>
      <c r="F643" s="10">
        <v>171.45</v>
      </c>
      <c r="G643" s="10">
        <v>169.5</v>
      </c>
      <c r="H643" s="10"/>
      <c r="I643" s="21">
        <f t="shared" ref="I643:I667" si="1080">(IF(E643="SELL",F643-G643,IF(E643="BUY",G643-F643)))*C643</f>
        <v>7799.9999999999545</v>
      </c>
      <c r="J643" s="21">
        <f t="shared" ref="J643:J667" si="1081">(IF(E643="SELL",IF(H643="",0,G643-H643),IF(E643="BUY",IF(H643="",0,H643-G643))))*C643</f>
        <v>0</v>
      </c>
      <c r="K643" s="21">
        <f t="shared" si="1078"/>
        <v>7799.9999999999545</v>
      </c>
    </row>
    <row r="644" spans="1:11" ht="15.75">
      <c r="A644" s="8">
        <v>43070</v>
      </c>
      <c r="B644" s="9" t="s">
        <v>54</v>
      </c>
      <c r="C644" s="9">
        <v>4500</v>
      </c>
      <c r="D644" s="9"/>
      <c r="E644" s="9" t="s">
        <v>16</v>
      </c>
      <c r="F644" s="10">
        <v>164.1</v>
      </c>
      <c r="G644" s="10">
        <v>162.5</v>
      </c>
      <c r="H644" s="10">
        <v>161</v>
      </c>
      <c r="I644" s="21">
        <f>(IF(E644="SELL",F644-G644,IF(E644="BUY",G644-F644)))*C644</f>
        <v>7199.9999999999745</v>
      </c>
      <c r="J644" s="21">
        <f>(IF(E644="SELL",IF(H644="",0,G644-H644),IF(E644="BUY",IF(H644="",0,H644-G644))))*C644</f>
        <v>6750</v>
      </c>
      <c r="K644" s="21">
        <f t="shared" si="1078"/>
        <v>13949.999999999975</v>
      </c>
    </row>
    <row r="645" spans="1:11" ht="15.75">
      <c r="A645" s="8">
        <v>43070</v>
      </c>
      <c r="B645" s="9" t="s">
        <v>33</v>
      </c>
      <c r="C645" s="9">
        <v>700</v>
      </c>
      <c r="D645" s="9"/>
      <c r="E645" s="9" t="s">
        <v>16</v>
      </c>
      <c r="F645" s="10">
        <v>843</v>
      </c>
      <c r="G645" s="10">
        <v>835</v>
      </c>
      <c r="H645" s="10">
        <v>828</v>
      </c>
      <c r="I645" s="21">
        <f t="shared" si="1080"/>
        <v>5600</v>
      </c>
      <c r="J645" s="21">
        <f t="shared" si="1081"/>
        <v>4900</v>
      </c>
      <c r="K645" s="21">
        <f t="shared" si="1078"/>
        <v>10500</v>
      </c>
    </row>
    <row r="646" spans="1:11" ht="15.75">
      <c r="A646" s="8">
        <v>43070</v>
      </c>
      <c r="B646" s="9" t="s">
        <v>55</v>
      </c>
      <c r="C646" s="9">
        <v>500</v>
      </c>
      <c r="D646" s="9"/>
      <c r="E646" s="9" t="s">
        <v>16</v>
      </c>
      <c r="F646" s="10">
        <v>976</v>
      </c>
      <c r="G646" s="10">
        <v>967</v>
      </c>
      <c r="H646" s="10"/>
      <c r="I646" s="21">
        <f t="shared" si="1080"/>
        <v>4500</v>
      </c>
      <c r="J646" s="21">
        <f t="shared" si="1081"/>
        <v>0</v>
      </c>
      <c r="K646" s="21">
        <f t="shared" si="1078"/>
        <v>4500</v>
      </c>
    </row>
    <row r="647" spans="1:11" ht="15.75">
      <c r="A647" s="8">
        <v>43070</v>
      </c>
      <c r="B647" s="9" t="s">
        <v>100</v>
      </c>
      <c r="C647" s="9">
        <v>400</v>
      </c>
      <c r="D647" s="9"/>
      <c r="E647" s="9" t="s">
        <v>10</v>
      </c>
      <c r="F647" s="10">
        <v>1153</v>
      </c>
      <c r="G647" s="10">
        <v>1142</v>
      </c>
      <c r="H647" s="10"/>
      <c r="I647" s="21">
        <f t="shared" ref="I647:I666" si="1082">(IF(E647="SELL",F647-G647,IF(E647="BUY",G647-F647)))*C647</f>
        <v>-4400</v>
      </c>
      <c r="J647" s="21">
        <f t="shared" ref="J647:J662" si="1083">(IF(E647="SELL",IF(H647="",0,G647-H647),IF(E647="BUY",IF(H647="",0,H647-G647))))*C647</f>
        <v>0</v>
      </c>
      <c r="K647" s="21">
        <f t="shared" ref="K647:K666" si="1084">SUM(I647,J647)</f>
        <v>-4400</v>
      </c>
    </row>
    <row r="648" spans="1:11" ht="15.75">
      <c r="A648" s="8">
        <v>43070</v>
      </c>
      <c r="B648" s="9" t="s">
        <v>56</v>
      </c>
      <c r="C648" s="9">
        <v>1250</v>
      </c>
      <c r="D648" s="9"/>
      <c r="E648" s="9" t="s">
        <v>10</v>
      </c>
      <c r="F648" s="10">
        <v>460</v>
      </c>
      <c r="G648" s="10">
        <v>452</v>
      </c>
      <c r="H648" s="10"/>
      <c r="I648" s="21">
        <f t="shared" si="1082"/>
        <v>-10000</v>
      </c>
      <c r="J648" s="21">
        <f t="shared" si="1083"/>
        <v>0</v>
      </c>
      <c r="K648" s="21">
        <f t="shared" si="1084"/>
        <v>-10000</v>
      </c>
    </row>
    <row r="649" spans="1:11" ht="15" customHeight="1">
      <c r="A649" s="8">
        <v>43069</v>
      </c>
      <c r="B649" s="9" t="s">
        <v>127</v>
      </c>
      <c r="C649" s="9">
        <v>400</v>
      </c>
      <c r="D649" s="9"/>
      <c r="E649" s="9" t="s">
        <v>16</v>
      </c>
      <c r="F649" s="10">
        <v>3652</v>
      </c>
      <c r="G649" s="10">
        <v>3627</v>
      </c>
      <c r="H649" s="10">
        <v>0</v>
      </c>
      <c r="I649" s="21">
        <f t="shared" ref="I649" si="1085">(IF(E649="SELL",F649-G649,IF(E649="BUY",G649-F649)))*C649</f>
        <v>10000</v>
      </c>
      <c r="J649" s="21">
        <v>0</v>
      </c>
      <c r="K649" s="21">
        <f t="shared" ref="K649" si="1086">SUM(I649,J649)</f>
        <v>10000</v>
      </c>
    </row>
    <row r="650" spans="1:11" ht="15" customHeight="1">
      <c r="A650" s="8">
        <v>43069</v>
      </c>
      <c r="B650" s="9" t="s">
        <v>32</v>
      </c>
      <c r="C650" s="9">
        <v>50</v>
      </c>
      <c r="D650" s="9"/>
      <c r="E650" s="9" t="s">
        <v>16</v>
      </c>
      <c r="F650" s="10">
        <v>30220</v>
      </c>
      <c r="G650" s="10">
        <v>29920</v>
      </c>
      <c r="H650" s="10">
        <v>29620</v>
      </c>
      <c r="I650" s="21">
        <f t="shared" si="1082"/>
        <v>15000</v>
      </c>
      <c r="J650" s="21">
        <v>0</v>
      </c>
      <c r="K650" s="21">
        <f t="shared" si="1084"/>
        <v>15000</v>
      </c>
    </row>
    <row r="651" spans="1:11" ht="15" customHeight="1">
      <c r="A651" s="8">
        <v>43068</v>
      </c>
      <c r="B651" s="9" t="s">
        <v>32</v>
      </c>
      <c r="C651" s="9">
        <v>50</v>
      </c>
      <c r="D651" s="9"/>
      <c r="E651" s="9" t="s">
        <v>10</v>
      </c>
      <c r="F651" s="10">
        <v>30433</v>
      </c>
      <c r="G651" s="10">
        <v>30433</v>
      </c>
      <c r="H651" s="10">
        <v>0</v>
      </c>
      <c r="I651" s="21">
        <v>0</v>
      </c>
      <c r="J651" s="21">
        <v>0</v>
      </c>
      <c r="K651" s="21">
        <f t="shared" ref="K651" si="1087">SUM(I651,J651)</f>
        <v>0</v>
      </c>
    </row>
    <row r="652" spans="1:11" ht="15" customHeight="1">
      <c r="A652" s="8">
        <v>43066</v>
      </c>
      <c r="B652" s="9" t="s">
        <v>126</v>
      </c>
      <c r="C652" s="9">
        <v>600</v>
      </c>
      <c r="D652" s="9"/>
      <c r="E652" s="9" t="s">
        <v>10</v>
      </c>
      <c r="F652" s="10">
        <v>3300</v>
      </c>
      <c r="G652" s="10">
        <v>3330</v>
      </c>
      <c r="H652" s="10">
        <v>3360</v>
      </c>
      <c r="I652" s="21">
        <f t="shared" ref="I652" si="1088">(IF(E652="SELL",F652-G652,IF(E652="BUY",G652-F652)))*C652</f>
        <v>18000</v>
      </c>
      <c r="J652" s="21">
        <v>0</v>
      </c>
      <c r="K652" s="21">
        <f t="shared" ref="K652" si="1089">SUM(I652,J652)</f>
        <v>18000</v>
      </c>
    </row>
    <row r="653" spans="1:11" ht="15" customHeight="1">
      <c r="A653" s="8">
        <v>43066</v>
      </c>
      <c r="B653" s="9" t="s">
        <v>125</v>
      </c>
      <c r="C653" s="9">
        <v>14000</v>
      </c>
      <c r="D653" s="9"/>
      <c r="E653" s="9" t="s">
        <v>10</v>
      </c>
      <c r="F653" s="10">
        <v>82.9</v>
      </c>
      <c r="G653" s="10">
        <v>83.9</v>
      </c>
      <c r="H653" s="10">
        <v>84.9</v>
      </c>
      <c r="I653" s="21">
        <f t="shared" si="1082"/>
        <v>14000</v>
      </c>
      <c r="J653" s="21">
        <f t="shared" si="1083"/>
        <v>14000</v>
      </c>
      <c r="K653" s="21">
        <f t="shared" si="1084"/>
        <v>28000</v>
      </c>
    </row>
    <row r="654" spans="1:11" ht="15" customHeight="1">
      <c r="A654" s="8">
        <v>43066</v>
      </c>
      <c r="B654" s="9" t="s">
        <v>124</v>
      </c>
      <c r="C654" s="9">
        <v>6000</v>
      </c>
      <c r="D654" s="9"/>
      <c r="E654" s="9" t="s">
        <v>16</v>
      </c>
      <c r="F654" s="10">
        <v>144.19999999999999</v>
      </c>
      <c r="G654" s="10">
        <v>142.19999999999999</v>
      </c>
      <c r="H654" s="10">
        <v>140.19999999999999</v>
      </c>
      <c r="I654" s="21">
        <f t="shared" ref="I654" si="1090">(IF(E654="SELL",F654-G654,IF(E654="BUY",G654-F654)))*C654</f>
        <v>12000</v>
      </c>
      <c r="J654" s="21">
        <f t="shared" ref="J654" si="1091">(IF(E654="SELL",IF(H654="",0,G654-H654),IF(E654="BUY",IF(H654="",0,H654-G654))))*C654</f>
        <v>12000</v>
      </c>
      <c r="K654" s="21">
        <f t="shared" ref="K654" si="1092">SUM(I654,J654)</f>
        <v>24000</v>
      </c>
    </row>
    <row r="655" spans="1:11" ht="15.75">
      <c r="A655" s="8">
        <v>43063</v>
      </c>
      <c r="B655" s="9" t="s">
        <v>98</v>
      </c>
      <c r="C655" s="9">
        <v>7000</v>
      </c>
      <c r="D655" s="9"/>
      <c r="E655" s="9" t="s">
        <v>10</v>
      </c>
      <c r="F655" s="10">
        <v>252.5</v>
      </c>
      <c r="G655" s="10">
        <v>254.5</v>
      </c>
      <c r="H655" s="10">
        <v>256.5</v>
      </c>
      <c r="I655" s="21">
        <f t="shared" si="1082"/>
        <v>14000</v>
      </c>
      <c r="J655" s="21">
        <v>0</v>
      </c>
      <c r="K655" s="21">
        <f t="shared" si="1084"/>
        <v>14000</v>
      </c>
    </row>
    <row r="656" spans="1:11" ht="15.75">
      <c r="A656" s="8">
        <v>43063</v>
      </c>
      <c r="B656" s="9" t="s">
        <v>123</v>
      </c>
      <c r="C656" s="9">
        <v>6000</v>
      </c>
      <c r="D656" s="9"/>
      <c r="E656" s="9" t="s">
        <v>10</v>
      </c>
      <c r="F656" s="10">
        <v>251.7</v>
      </c>
      <c r="G656" s="10">
        <v>253.7</v>
      </c>
      <c r="H656" s="10">
        <v>255.7</v>
      </c>
      <c r="I656" s="21">
        <f t="shared" ref="I656" si="1093">(IF(E656="SELL",F656-G656,IF(E656="BUY",G656-F656)))*C656</f>
        <v>12000</v>
      </c>
      <c r="J656" s="21">
        <v>0</v>
      </c>
      <c r="K656" s="21">
        <f t="shared" ref="K656" si="1094">SUM(I656,J656)</f>
        <v>12000</v>
      </c>
    </row>
    <row r="657" spans="1:11" ht="15.75">
      <c r="A657" s="8">
        <v>43059</v>
      </c>
      <c r="B657" s="9" t="s">
        <v>122</v>
      </c>
      <c r="C657" s="9">
        <v>6000</v>
      </c>
      <c r="D657" s="9"/>
      <c r="E657" s="9" t="s">
        <v>10</v>
      </c>
      <c r="F657" s="10">
        <v>270.5</v>
      </c>
      <c r="G657" s="10">
        <v>272.5</v>
      </c>
      <c r="H657" s="10">
        <v>274.5</v>
      </c>
      <c r="I657" s="21">
        <f t="shared" si="1082"/>
        <v>12000</v>
      </c>
      <c r="J657" s="21">
        <f t="shared" si="1083"/>
        <v>12000</v>
      </c>
      <c r="K657" s="21">
        <f t="shared" si="1084"/>
        <v>24000</v>
      </c>
    </row>
    <row r="658" spans="1:11" ht="15.75">
      <c r="A658" s="8">
        <v>43055</v>
      </c>
      <c r="B658" s="9" t="s">
        <v>121</v>
      </c>
      <c r="C658" s="9">
        <v>3000</v>
      </c>
      <c r="D658" s="9"/>
      <c r="E658" s="9" t="s">
        <v>10</v>
      </c>
      <c r="F658" s="10">
        <v>413.6</v>
      </c>
      <c r="G658" s="10">
        <v>413.6</v>
      </c>
      <c r="H658" s="10">
        <v>0</v>
      </c>
      <c r="I658" s="21">
        <f t="shared" ref="I658" si="1095">(IF(E658="SELL",F658-G658,IF(E658="BUY",G658-F658)))*C658</f>
        <v>0</v>
      </c>
      <c r="J658" s="21">
        <v>0</v>
      </c>
      <c r="K658" s="21">
        <f t="shared" ref="K658" si="1096">SUM(I658,J658)</f>
        <v>0</v>
      </c>
    </row>
    <row r="659" spans="1:11" ht="15.75">
      <c r="A659" s="8">
        <v>43055</v>
      </c>
      <c r="B659" s="9" t="s">
        <v>59</v>
      </c>
      <c r="C659" s="9">
        <v>1000</v>
      </c>
      <c r="D659" s="9"/>
      <c r="E659" s="9" t="s">
        <v>10</v>
      </c>
      <c r="F659" s="10">
        <v>1742.85</v>
      </c>
      <c r="G659" s="10">
        <v>1753</v>
      </c>
      <c r="H659" s="10">
        <v>1763</v>
      </c>
      <c r="I659" s="21">
        <f t="shared" si="1082"/>
        <v>10150.000000000091</v>
      </c>
      <c r="J659" s="21">
        <f t="shared" si="1083"/>
        <v>10000</v>
      </c>
      <c r="K659" s="21">
        <f t="shared" si="1084"/>
        <v>20150.000000000091</v>
      </c>
    </row>
    <row r="660" spans="1:11" ht="15.75">
      <c r="A660" s="8">
        <v>43055</v>
      </c>
      <c r="B660" s="9" t="s">
        <v>120</v>
      </c>
      <c r="C660" s="9">
        <v>8000</v>
      </c>
      <c r="D660" s="9"/>
      <c r="E660" s="9" t="s">
        <v>10</v>
      </c>
      <c r="F660" s="10">
        <v>144.5</v>
      </c>
      <c r="G660" s="10">
        <v>141.5</v>
      </c>
      <c r="H660" s="10">
        <v>0</v>
      </c>
      <c r="I660" s="21">
        <f t="shared" si="1082"/>
        <v>-24000</v>
      </c>
      <c r="J660" s="21">
        <v>0</v>
      </c>
      <c r="K660" s="21">
        <f t="shared" si="1084"/>
        <v>-24000</v>
      </c>
    </row>
    <row r="661" spans="1:11" ht="15.75">
      <c r="A661" s="8">
        <v>43054</v>
      </c>
      <c r="B661" s="9" t="s">
        <v>38</v>
      </c>
      <c r="C661" s="9">
        <v>3000</v>
      </c>
      <c r="D661" s="9"/>
      <c r="E661" s="9" t="s">
        <v>10</v>
      </c>
      <c r="F661" s="10">
        <v>474</v>
      </c>
      <c r="G661" s="10">
        <v>455</v>
      </c>
      <c r="H661" s="10">
        <v>0</v>
      </c>
      <c r="I661" s="21">
        <f t="shared" ref="I661" si="1097">(IF(E661="SELL",F661-G661,IF(E661="BUY",G661-F661)))*C661</f>
        <v>-57000</v>
      </c>
      <c r="J661" s="21">
        <v>0</v>
      </c>
      <c r="K661" s="21">
        <f t="shared" ref="K661" si="1098">SUM(I661,J661)</f>
        <v>-57000</v>
      </c>
    </row>
    <row r="662" spans="1:11" ht="15.75">
      <c r="A662" s="8">
        <v>43054</v>
      </c>
      <c r="B662" s="9" t="s">
        <v>119</v>
      </c>
      <c r="C662" s="9">
        <v>3200</v>
      </c>
      <c r="D662" s="9"/>
      <c r="E662" s="9" t="s">
        <v>10</v>
      </c>
      <c r="F662" s="10">
        <v>384.5</v>
      </c>
      <c r="G662" s="10">
        <v>388.5</v>
      </c>
      <c r="H662" s="10">
        <v>393</v>
      </c>
      <c r="I662" s="21">
        <f t="shared" si="1082"/>
        <v>12800</v>
      </c>
      <c r="J662" s="21">
        <f t="shared" si="1083"/>
        <v>14400</v>
      </c>
      <c r="K662" s="21">
        <f t="shared" si="1084"/>
        <v>27200</v>
      </c>
    </row>
    <row r="663" spans="1:11" ht="15.75">
      <c r="A663" s="8">
        <v>43054</v>
      </c>
      <c r="B663" s="9" t="s">
        <v>56</v>
      </c>
      <c r="C663" s="9">
        <v>2500</v>
      </c>
      <c r="D663" s="9"/>
      <c r="E663" s="9" t="s">
        <v>10</v>
      </c>
      <c r="F663" s="10">
        <v>435</v>
      </c>
      <c r="G663" s="10">
        <v>443</v>
      </c>
      <c r="H663" s="10">
        <v>281</v>
      </c>
      <c r="I663" s="21">
        <f t="shared" ref="I663" si="1099">(IF(E663="SELL",F663-G663,IF(E663="BUY",G663-F663)))*C663</f>
        <v>20000</v>
      </c>
      <c r="J663" s="21">
        <v>0</v>
      </c>
      <c r="K663" s="21">
        <f t="shared" ref="K663" si="1100">SUM(I663,J663)</f>
        <v>20000</v>
      </c>
    </row>
    <row r="664" spans="1:11" ht="15.75">
      <c r="A664" s="8">
        <v>43053</v>
      </c>
      <c r="B664" s="9" t="s">
        <v>118</v>
      </c>
      <c r="C664" s="9">
        <v>1100</v>
      </c>
      <c r="D664" s="9"/>
      <c r="E664" s="9" t="s">
        <v>10</v>
      </c>
      <c r="F664" s="10">
        <v>1043.75</v>
      </c>
      <c r="G664" s="10">
        <v>1018</v>
      </c>
      <c r="H664" s="10">
        <v>281</v>
      </c>
      <c r="I664" s="21">
        <f t="shared" si="1082"/>
        <v>-28325</v>
      </c>
      <c r="J664" s="21">
        <v>0</v>
      </c>
      <c r="K664" s="21">
        <f t="shared" si="1084"/>
        <v>-28325</v>
      </c>
    </row>
    <row r="665" spans="1:11" ht="15.75">
      <c r="A665" s="8">
        <v>43053</v>
      </c>
      <c r="B665" s="9" t="s">
        <v>117</v>
      </c>
      <c r="C665" s="9">
        <v>12000</v>
      </c>
      <c r="D665" s="9"/>
      <c r="E665" s="9" t="s">
        <v>10</v>
      </c>
      <c r="F665" s="10">
        <v>279</v>
      </c>
      <c r="G665" s="10">
        <v>280</v>
      </c>
      <c r="H665" s="10">
        <v>281</v>
      </c>
      <c r="I665" s="21">
        <f t="shared" ref="I665" si="1101">(IF(E665="SELL",F665-G665,IF(E665="BUY",G665-F665)))*C665</f>
        <v>12000</v>
      </c>
      <c r="J665" s="21">
        <v>0</v>
      </c>
      <c r="K665" s="21">
        <f t="shared" ref="K665" si="1102">SUM(I665,J665)</f>
        <v>12000</v>
      </c>
    </row>
    <row r="666" spans="1:11" ht="15.75">
      <c r="A666" s="8">
        <v>43052</v>
      </c>
      <c r="B666" s="9" t="s">
        <v>38</v>
      </c>
      <c r="C666" s="9">
        <v>3000</v>
      </c>
      <c r="D666" s="9"/>
      <c r="E666" s="9" t="s">
        <v>10</v>
      </c>
      <c r="F666" s="10">
        <v>474</v>
      </c>
      <c r="G666" s="10">
        <v>482</v>
      </c>
      <c r="H666" s="10">
        <v>490</v>
      </c>
      <c r="I666" s="21">
        <f t="shared" si="1082"/>
        <v>24000</v>
      </c>
      <c r="J666" s="21">
        <v>0</v>
      </c>
      <c r="K666" s="21">
        <f t="shared" si="1084"/>
        <v>24000</v>
      </c>
    </row>
    <row r="667" spans="1:11" ht="15.75">
      <c r="A667" s="8">
        <v>43052</v>
      </c>
      <c r="B667" s="9" t="s">
        <v>116</v>
      </c>
      <c r="C667" s="9">
        <v>3000</v>
      </c>
      <c r="D667" s="9"/>
      <c r="E667" s="9" t="s">
        <v>10</v>
      </c>
      <c r="F667" s="10">
        <v>343</v>
      </c>
      <c r="G667" s="10">
        <v>345</v>
      </c>
      <c r="H667" s="10">
        <v>347</v>
      </c>
      <c r="I667" s="21">
        <f t="shared" si="1080"/>
        <v>6000</v>
      </c>
      <c r="J667" s="21">
        <f t="shared" si="1081"/>
        <v>6000</v>
      </c>
      <c r="K667" s="21">
        <f t="shared" si="1078"/>
        <v>12000</v>
      </c>
    </row>
    <row r="668" spans="1:11" ht="15" customHeight="1">
      <c r="B668"/>
      <c r="D668"/>
      <c r="I668" s="36" t="s">
        <v>57</v>
      </c>
      <c r="J668" s="37"/>
      <c r="K668" s="40">
        <f>SUM(K8:K667)</f>
        <v>6944068.4199999981</v>
      </c>
    </row>
    <row r="669" spans="1:11" ht="15" customHeight="1">
      <c r="B669"/>
      <c r="D669"/>
      <c r="I669" s="38"/>
      <c r="J669" s="39"/>
      <c r="K669" s="41"/>
    </row>
  </sheetData>
  <mergeCells count="14">
    <mergeCell ref="I668:J669"/>
    <mergeCell ref="K668:K669"/>
    <mergeCell ref="G5:G7"/>
    <mergeCell ref="K1:L4"/>
    <mergeCell ref="E2:H3"/>
    <mergeCell ref="H5:H7"/>
    <mergeCell ref="I5:J6"/>
    <mergeCell ref="K5:K7"/>
    <mergeCell ref="A5:A7"/>
    <mergeCell ref="B5:B7"/>
    <mergeCell ref="C5:C7"/>
    <mergeCell ref="E5:E7"/>
    <mergeCell ref="F5:F7"/>
    <mergeCell ref="D5:D7"/>
  </mergeCells>
  <conditionalFormatting sqref="I5:I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ignoredErrors>
    <ignoredError sqref="I29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FUTURE PLATINUM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2017-12-30T11:13:35Z</dcterms:created>
  <dcterms:modified xsi:type="dcterms:W3CDTF">2020-01-08T12:50:17Z</dcterms:modified>
</cp:coreProperties>
</file>